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to trimestre PTCI\Dirección de Planeación\Elemento 14\"/>
    </mc:Choice>
  </mc:AlternateContent>
  <xr:revisionPtr revIDLastSave="0" documentId="8_{9BA5C9AE-6A47-4632-ACE6-F7240BC7A9B3}" xr6:coauthVersionLast="47" xr6:coauthVersionMax="47" xr10:uidLastSave="{00000000-0000-0000-0000-000000000000}"/>
  <bookViews>
    <workbookView xWindow="-120" yWindow="-120" windowWidth="29040" windowHeight="15840" xr2:uid="{3F257969-70B7-4C46-B8B2-E244CC405319}"/>
  </bookViews>
  <sheets>
    <sheet name="(4to trim)" sheetId="1" r:id="rId1"/>
  </sheets>
  <externalReferences>
    <externalReference r:id="rId2"/>
  </externalReferences>
  <definedNames>
    <definedName name="_xlnm._FilterDatabase" localSheetId="0" hidden="1">'(4to trim)'!$A$1:$AU$33</definedName>
    <definedName name="Hidden_114">[1]Hidden_1!$A$1:$A$2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3" i="1" l="1"/>
  <c r="AR24" i="1"/>
  <c r="AR25" i="1"/>
  <c r="AR26" i="1"/>
  <c r="AR27" i="1"/>
  <c r="AU24" i="1"/>
  <c r="AU25" i="1"/>
  <c r="AU26" i="1"/>
  <c r="AU27" i="1"/>
  <c r="AU23" i="1"/>
  <c r="AU4" i="1"/>
  <c r="AU5" i="1"/>
  <c r="AS30" i="1"/>
  <c r="AS31" i="1"/>
  <c r="AS32" i="1"/>
  <c r="AS33" i="1"/>
  <c r="AS21" i="1"/>
  <c r="AS22" i="1"/>
  <c r="AS23" i="1"/>
  <c r="AS24" i="1"/>
  <c r="AS25" i="1"/>
  <c r="AS26" i="1"/>
  <c r="AS27" i="1"/>
  <c r="AS28" i="1"/>
  <c r="AS29" i="1"/>
  <c r="AS20" i="1"/>
  <c r="AS14" i="1"/>
  <c r="AS15" i="1"/>
  <c r="AS16" i="1"/>
  <c r="AS17" i="1"/>
  <c r="AS18" i="1"/>
  <c r="AS19" i="1"/>
  <c r="AS8" i="1"/>
  <c r="AS9" i="1"/>
  <c r="AS10" i="1"/>
  <c r="AS11" i="1"/>
  <c r="AS12" i="1"/>
  <c r="AS13" i="1"/>
  <c r="AS6" i="1"/>
  <c r="AS7" i="1"/>
  <c r="AS5" i="1"/>
  <c r="AT9" i="1"/>
  <c r="AQ4" i="1"/>
  <c r="AN27" i="1" l="1"/>
  <c r="AN26" i="1"/>
  <c r="AN24" i="1"/>
  <c r="AN23" i="1"/>
  <c r="AM33" i="1"/>
  <c r="AM32" i="1"/>
  <c r="AM31" i="1"/>
  <c r="AM30" i="1"/>
  <c r="AM29" i="1"/>
  <c r="AM28" i="1"/>
  <c r="AM27" i="1"/>
  <c r="AM26" i="1"/>
  <c r="AM25" i="1"/>
  <c r="AN25" i="1" s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  <c r="AT33" i="1" l="1"/>
  <c r="AU33" i="1" s="1"/>
  <c r="AQ33" i="1"/>
  <c r="AR33" i="1" s="1"/>
  <c r="AN33" i="1"/>
  <c r="AI33" i="1"/>
  <c r="AJ33" i="1" s="1"/>
  <c r="AE33" i="1"/>
  <c r="AF33" i="1" s="1"/>
  <c r="AT32" i="1"/>
  <c r="AU32" i="1" s="1"/>
  <c r="AQ32" i="1"/>
  <c r="AR32" i="1" s="1"/>
  <c r="AN32" i="1"/>
  <c r="AI32" i="1"/>
  <c r="AJ32" i="1" s="1"/>
  <c r="AE32" i="1"/>
  <c r="AF32" i="1" s="1"/>
  <c r="AT31" i="1"/>
  <c r="AU31" i="1" s="1"/>
  <c r="AQ31" i="1"/>
  <c r="AR31" i="1" s="1"/>
  <c r="AN31" i="1"/>
  <c r="AI31" i="1"/>
  <c r="AJ31" i="1" s="1"/>
  <c r="AE31" i="1"/>
  <c r="AF31" i="1" s="1"/>
  <c r="AT30" i="1"/>
  <c r="AU30" i="1" s="1"/>
  <c r="AQ30" i="1"/>
  <c r="AR30" i="1" s="1"/>
  <c r="AN30" i="1"/>
  <c r="AI30" i="1"/>
  <c r="AJ30" i="1" s="1"/>
  <c r="AE30" i="1"/>
  <c r="AF30" i="1" s="1"/>
  <c r="AT29" i="1"/>
  <c r="AU29" i="1" s="1"/>
  <c r="AQ29" i="1"/>
  <c r="AR29" i="1" s="1"/>
  <c r="AN29" i="1"/>
  <c r="AI29" i="1"/>
  <c r="AJ29" i="1" s="1"/>
  <c r="AE29" i="1"/>
  <c r="AF29" i="1" s="1"/>
  <c r="AT28" i="1"/>
  <c r="AU28" i="1" s="1"/>
  <c r="AQ28" i="1"/>
  <c r="AR28" i="1" s="1"/>
  <c r="AN28" i="1"/>
  <c r="AI28" i="1"/>
  <c r="AJ28" i="1" s="1"/>
  <c r="AE28" i="1"/>
  <c r="AF28" i="1" s="1"/>
  <c r="AT27" i="1"/>
  <c r="AQ27" i="1"/>
  <c r="AI27" i="1"/>
  <c r="AJ27" i="1" s="1"/>
  <c r="AE27" i="1"/>
  <c r="AF27" i="1" s="1"/>
  <c r="AT26" i="1"/>
  <c r="AQ26" i="1"/>
  <c r="AI26" i="1"/>
  <c r="AJ26" i="1" s="1"/>
  <c r="AE26" i="1"/>
  <c r="AF26" i="1" s="1"/>
  <c r="AT25" i="1"/>
  <c r="AQ25" i="1"/>
  <c r="AI25" i="1"/>
  <c r="AJ25" i="1" s="1"/>
  <c r="AE25" i="1"/>
  <c r="AF25" i="1" s="1"/>
  <c r="AT24" i="1"/>
  <c r="AQ24" i="1"/>
  <c r="AI24" i="1"/>
  <c r="AJ24" i="1" s="1"/>
  <c r="AE24" i="1"/>
  <c r="AF24" i="1" s="1"/>
  <c r="AT23" i="1"/>
  <c r="AQ23" i="1"/>
  <c r="AI23" i="1"/>
  <c r="AJ23" i="1" s="1"/>
  <c r="AE23" i="1"/>
  <c r="AF23" i="1" s="1"/>
  <c r="AT22" i="1"/>
  <c r="AU22" i="1" s="1"/>
  <c r="AQ22" i="1"/>
  <c r="AR22" i="1" s="1"/>
  <c r="AN22" i="1"/>
  <c r="AI22" i="1"/>
  <c r="AJ22" i="1" s="1"/>
  <c r="AE22" i="1"/>
  <c r="AF22" i="1" s="1"/>
  <c r="AT21" i="1"/>
  <c r="AU21" i="1" s="1"/>
  <c r="AQ21" i="1"/>
  <c r="AR21" i="1" s="1"/>
  <c r="AN21" i="1"/>
  <c r="AI21" i="1"/>
  <c r="AJ21" i="1" s="1"/>
  <c r="AE21" i="1"/>
  <c r="AF21" i="1" s="1"/>
  <c r="AT20" i="1"/>
  <c r="AU20" i="1" s="1"/>
  <c r="AQ20" i="1"/>
  <c r="AR20" i="1" s="1"/>
  <c r="AN20" i="1"/>
  <c r="AI20" i="1"/>
  <c r="AJ20" i="1" s="1"/>
  <c r="AE20" i="1"/>
  <c r="AF20" i="1" s="1"/>
  <c r="AT19" i="1"/>
  <c r="AU19" i="1" s="1"/>
  <c r="AQ19" i="1"/>
  <c r="AR19" i="1" s="1"/>
  <c r="AN19" i="1"/>
  <c r="AI19" i="1"/>
  <c r="AJ19" i="1" s="1"/>
  <c r="AE19" i="1"/>
  <c r="AF19" i="1" s="1"/>
  <c r="AT18" i="1"/>
  <c r="AU18" i="1" s="1"/>
  <c r="AQ18" i="1"/>
  <c r="AR18" i="1" s="1"/>
  <c r="AN18" i="1"/>
  <c r="AI18" i="1"/>
  <c r="AJ18" i="1" s="1"/>
  <c r="AE18" i="1"/>
  <c r="AF18" i="1" s="1"/>
  <c r="AT17" i="1"/>
  <c r="AU17" i="1" s="1"/>
  <c r="AQ17" i="1"/>
  <c r="AR17" i="1" s="1"/>
  <c r="AN17" i="1"/>
  <c r="AI17" i="1"/>
  <c r="AJ17" i="1" s="1"/>
  <c r="AE17" i="1"/>
  <c r="AF17" i="1" s="1"/>
  <c r="AT16" i="1"/>
  <c r="AU16" i="1" s="1"/>
  <c r="AQ16" i="1"/>
  <c r="AR16" i="1" s="1"/>
  <c r="AN16" i="1"/>
  <c r="AI16" i="1"/>
  <c r="AJ16" i="1" s="1"/>
  <c r="AE16" i="1"/>
  <c r="AF16" i="1" s="1"/>
  <c r="AT15" i="1"/>
  <c r="AU15" i="1" s="1"/>
  <c r="AQ15" i="1"/>
  <c r="AR15" i="1" s="1"/>
  <c r="AN15" i="1"/>
  <c r="AI15" i="1"/>
  <c r="AJ15" i="1" s="1"/>
  <c r="AE15" i="1"/>
  <c r="AF15" i="1" s="1"/>
  <c r="AT14" i="1"/>
  <c r="AU14" i="1" s="1"/>
  <c r="AQ14" i="1"/>
  <c r="AR14" i="1" s="1"/>
  <c r="AN14" i="1"/>
  <c r="AI14" i="1"/>
  <c r="AJ14" i="1" s="1"/>
  <c r="AE14" i="1"/>
  <c r="AF14" i="1" s="1"/>
  <c r="AT13" i="1"/>
  <c r="AU13" i="1" s="1"/>
  <c r="AQ13" i="1"/>
  <c r="AR13" i="1" s="1"/>
  <c r="AN13" i="1"/>
  <c r="AI13" i="1"/>
  <c r="AJ13" i="1" s="1"/>
  <c r="AE13" i="1"/>
  <c r="AF13" i="1" s="1"/>
  <c r="AT12" i="1"/>
  <c r="AU12" i="1" s="1"/>
  <c r="AQ12" i="1"/>
  <c r="AR12" i="1" s="1"/>
  <c r="AN12" i="1"/>
  <c r="AI12" i="1"/>
  <c r="AJ12" i="1" s="1"/>
  <c r="AE12" i="1"/>
  <c r="AF12" i="1" s="1"/>
  <c r="AT11" i="1"/>
  <c r="AU11" i="1" s="1"/>
  <c r="AQ11" i="1"/>
  <c r="AR11" i="1" s="1"/>
  <c r="AN11" i="1"/>
  <c r="AI11" i="1"/>
  <c r="AJ11" i="1" s="1"/>
  <c r="AE11" i="1"/>
  <c r="AF11" i="1" s="1"/>
  <c r="AT10" i="1"/>
  <c r="AU10" i="1" s="1"/>
  <c r="AQ10" i="1"/>
  <c r="AR10" i="1" s="1"/>
  <c r="AN10" i="1"/>
  <c r="AI10" i="1"/>
  <c r="AJ10" i="1" s="1"/>
  <c r="AE10" i="1"/>
  <c r="AF10" i="1" s="1"/>
  <c r="AU9" i="1"/>
  <c r="AQ9" i="1"/>
  <c r="AR9" i="1" s="1"/>
  <c r="AN9" i="1"/>
  <c r="AI9" i="1"/>
  <c r="AJ9" i="1" s="1"/>
  <c r="AE9" i="1"/>
  <c r="AF9" i="1" s="1"/>
  <c r="AT8" i="1"/>
  <c r="AU8" i="1" s="1"/>
  <c r="AQ8" i="1"/>
  <c r="AR8" i="1" s="1"/>
  <c r="AN8" i="1"/>
  <c r="AI8" i="1"/>
  <c r="AJ8" i="1" s="1"/>
  <c r="AE8" i="1"/>
  <c r="AF8" i="1" s="1"/>
  <c r="AT7" i="1"/>
  <c r="AU7" i="1" s="1"/>
  <c r="AQ7" i="1"/>
  <c r="AR7" i="1" s="1"/>
  <c r="AN7" i="1"/>
  <c r="AI7" i="1"/>
  <c r="AJ7" i="1" s="1"/>
  <c r="AE7" i="1"/>
  <c r="AF7" i="1" s="1"/>
  <c r="AT6" i="1"/>
  <c r="AU6" i="1" s="1"/>
  <c r="AQ6" i="1"/>
  <c r="AR6" i="1" s="1"/>
  <c r="AM6" i="1"/>
  <c r="AN6" i="1" s="1"/>
  <c r="AI6" i="1"/>
  <c r="AJ6" i="1" s="1"/>
  <c r="AE6" i="1"/>
  <c r="AF6" i="1" s="1"/>
  <c r="AT5" i="1"/>
  <c r="AQ5" i="1"/>
  <c r="AR5" i="1" s="1"/>
  <c r="AM5" i="1"/>
  <c r="AN5" i="1" s="1"/>
  <c r="AI5" i="1"/>
  <c r="AJ5" i="1" s="1"/>
  <c r="AE5" i="1"/>
  <c r="AF5" i="1" s="1"/>
  <c r="AT4" i="1"/>
  <c r="AR4" i="1"/>
  <c r="AM4" i="1"/>
  <c r="AN4" i="1" s="1"/>
  <c r="AI4" i="1"/>
  <c r="AJ4" i="1" s="1"/>
  <c r="AE4" i="1"/>
  <c r="AF4" i="1" s="1"/>
</calcChain>
</file>

<file path=xl/sharedStrings.xml><?xml version="1.0" encoding="utf-8"?>
<sst xmlns="http://schemas.openxmlformats.org/spreadsheetml/2006/main" count="628" uniqueCount="271">
  <si>
    <t xml:space="preserve">INFORMACIÓN DEL PROGRAMA </t>
  </si>
  <si>
    <t>INDICADORES</t>
  </si>
  <si>
    <t>PARAMETRIZACIÓN</t>
  </si>
  <si>
    <t>PRIMER TRIMESTRE</t>
  </si>
  <si>
    <t>SEGUNDO TRIMESTRE</t>
  </si>
  <si>
    <t>TERCER TRIMESTRE</t>
  </si>
  <si>
    <t>CUARTO TRIMESTRE</t>
  </si>
  <si>
    <t>AVANCE ANUAL DE CUMPLIMIENTO</t>
  </si>
  <si>
    <t>Entidad Fiscalizada</t>
  </si>
  <si>
    <t>Ejercicio Fiscal</t>
  </si>
  <si>
    <t xml:space="preserve">Periodo </t>
  </si>
  <si>
    <t>Programa Sectorial</t>
  </si>
  <si>
    <t>Programa Presupuestario</t>
  </si>
  <si>
    <t>Unidad Responsable</t>
  </si>
  <si>
    <t>Unidad Presupuestal</t>
  </si>
  <si>
    <t>Nivel</t>
  </si>
  <si>
    <t>Resumen Narrativo</t>
  </si>
  <si>
    <t>Clave que identifica al indicador</t>
  </si>
  <si>
    <t>Nombre del indicador</t>
  </si>
  <si>
    <t>Método de cálculo</t>
  </si>
  <si>
    <t>Descripción de las variables</t>
  </si>
  <si>
    <t>Definición del indicador</t>
  </si>
  <si>
    <t>Acuerdo Transversal</t>
  </si>
  <si>
    <t>Tipo de indicador</t>
  </si>
  <si>
    <t>Dimensión</t>
  </si>
  <si>
    <t>Frecuencia de medición</t>
  </si>
  <si>
    <t>Línea base</t>
  </si>
  <si>
    <t>Año de la línea base</t>
  </si>
  <si>
    <t xml:space="preserve">Fuente de información </t>
  </si>
  <si>
    <t>Sentido del indicador</t>
  </si>
  <si>
    <t>Límite superior del semáforo rojo (%)</t>
  </si>
  <si>
    <t>Límite superior del semáforo amarillo (%)</t>
  </si>
  <si>
    <t>Límite superior del semáforo verde (%)</t>
  </si>
  <si>
    <t>Meta anual programada</t>
  </si>
  <si>
    <t>Meta anual ajustada</t>
  </si>
  <si>
    <t>Unidad de medida de la meta anual ajustada</t>
  </si>
  <si>
    <t xml:space="preserve">Meta programada </t>
  </si>
  <si>
    <t>Meta alcanzada</t>
  </si>
  <si>
    <t>Porcentaje alcanzado</t>
  </si>
  <si>
    <t>Semáforo</t>
  </si>
  <si>
    <t>Meta anual alcanzada</t>
  </si>
  <si>
    <t xml:space="preserve">Porcentaje de avance alcanzado </t>
  </si>
  <si>
    <t>Poder Legislativo</t>
  </si>
  <si>
    <t>Otros</t>
  </si>
  <si>
    <t>Trabajos Legislativos</t>
  </si>
  <si>
    <t>Asamblea del Congreso</t>
  </si>
  <si>
    <t>Fin</t>
  </si>
  <si>
    <t xml:space="preserve">Contribuir a que el Estado de Hidalgo Viva en un Estado de Derecho </t>
  </si>
  <si>
    <t>PLIND0001</t>
  </si>
  <si>
    <t>Porcentaje de Iniciativas Presentadas</t>
  </si>
  <si>
    <t>PIP=(NIP/NITC)100</t>
  </si>
  <si>
    <t>PIP=Porcentaje de Iniciativas Presentadas NIP = Número de Iniciativas Presentadas
NITC= Número de Iniciativas Turnadas a Comisión</t>
  </si>
  <si>
    <t>Mide el Número de Iniciativas Presentadas por las Diputadas y los Diputados en el Pleno</t>
  </si>
  <si>
    <t>No Aplica</t>
  </si>
  <si>
    <t>Estratégico</t>
  </si>
  <si>
    <t>Eficacia</t>
  </si>
  <si>
    <t>Anual</t>
  </si>
  <si>
    <t>Gaceta Legislativa http://www.congreso-hidalgo.gob.mx/trabajo_legislativo/gaceta_legislativa.php</t>
  </si>
  <si>
    <t>Ascendente</t>
  </si>
  <si>
    <t>0</t>
  </si>
  <si>
    <t>Secretaría de Servicios Legislativos</t>
  </si>
  <si>
    <t>Propósito</t>
  </si>
  <si>
    <t>El Pleno del Congreso del Estado Sesiona en los Periodos Ordinarios Constitucionales</t>
  </si>
  <si>
    <t>PLIND0002</t>
  </si>
  <si>
    <t>Porcentaje de Sesiones Ordinarias Celebradas</t>
  </si>
  <si>
    <t>PSOC=(NSC/NSP)100</t>
  </si>
  <si>
    <t xml:space="preserve">PSCOC=Procentaje de Sesiones Ordinarias Celebradas
NSC= Número de Sesiones Celebradas
NSP= Número de Sesiones Programadas
</t>
  </si>
  <si>
    <t>Mide el Número de Sesiones Ordinarias Programadas.</t>
  </si>
  <si>
    <t>Trimestral</t>
  </si>
  <si>
    <t>Acta de Sesión</t>
  </si>
  <si>
    <t>Dirección General de Servicios Administrativos</t>
  </si>
  <si>
    <t>Componente</t>
  </si>
  <si>
    <t>Coordinar las Acciones Financieras y Administrativas</t>
  </si>
  <si>
    <t>PLIND0003</t>
  </si>
  <si>
    <t>Porcentaje del  Ejercicio de los  Recursos de Servicios Administrativos</t>
  </si>
  <si>
    <t>PERSA=(RET/MPT)100</t>
  </si>
  <si>
    <t xml:space="preserve">PERSA= Porcentaje Ejercido de los Recursos Servicios Administrativos
RET = Recursos Ejercidos Trimestral
MPT= Recursos Programados Trimestralmente
</t>
  </si>
  <si>
    <t>Mide el Avance de los Recursos Ejercidos</t>
  </si>
  <si>
    <t>Gestión</t>
  </si>
  <si>
    <t>Analítico de Egresos por Objeto del Gasto</t>
  </si>
  <si>
    <t>Actividad</t>
  </si>
  <si>
    <t>Atender las Actividades Ceremoniales del Congreso</t>
  </si>
  <si>
    <t>PLIND0004</t>
  </si>
  <si>
    <t>Porcentaje de Actividades Ceremoniales Atendidas</t>
  </si>
  <si>
    <t>PACA=(NSACA/NACS)100</t>
  </si>
  <si>
    <t xml:space="preserve">PACA=Porcentaje de Actividades Ceremoniales Atendidas 
NSACA=Número de Solicitudes de Actividades del Congreso Atendidas
 NACS=Número de Actividades del Congreso Solicitadas
</t>
  </si>
  <si>
    <t>Medir las solicitudes atendidas de las diversas actividades que se hacen en el Congreso</t>
  </si>
  <si>
    <t>Solicitud Atendida</t>
  </si>
  <si>
    <t>Realizar Presupuesto de Egresos del Congreso</t>
  </si>
  <si>
    <t>PLIND0005</t>
  </si>
  <si>
    <t>Porcentaje del Anteproyecto del Presupuesto para el Próximo Ejercicio Fiscal</t>
  </si>
  <si>
    <t>PAPPEF=(NPAP/NPSAP)100</t>
  </si>
  <si>
    <t xml:space="preserve">PAPPEF= Porcentaje del Anteproyecto del Presupuesto para el Próximo Ejercicio Fiscal NPAP=Número de Propuestas de Anteproyecto del Presupuesto
NPSAP=Número de Propuestas Solicitadas del Anteproyecto del Presupuesto
</t>
  </si>
  <si>
    <t>Mide el Número de Anteproyectos del Presupuesto para el Próximo Ejercicio Fiscal</t>
  </si>
  <si>
    <t>Anteproyecto del Próximo Ejercicio Fiscal</t>
  </si>
  <si>
    <t>Controlar los Bienes Muebles e Inmuebles</t>
  </si>
  <si>
    <t>PLIND0006</t>
  </si>
  <si>
    <t>Porcentaje de Revisiones de Inventario</t>
  </si>
  <si>
    <t>PRI=(NRAEF/NRIPEF)100</t>
  </si>
  <si>
    <t xml:space="preserve">PRI= Porcentaje de Revisiones de Inventario
NIAEF=Número de Revisiones Aplicadas en el Ejercicio Fiscal
NIPEF= Número de Revisiones de Inventarios Programadas en el Ejercicio Fiscal
</t>
  </si>
  <si>
    <t>Mide el Número de Inventarios que se Programaron en el Año para Llevar un Control  de los Bienes Muebles e Inmuebles</t>
  </si>
  <si>
    <t>Semestral</t>
  </si>
  <si>
    <t>Sistema de Control de Inventarios</t>
  </si>
  <si>
    <t>Conservar los Bienes Muebles e Inmuebles</t>
  </si>
  <si>
    <t>PLIND0007</t>
  </si>
  <si>
    <t>Porcentaje de Mantenimiento</t>
  </si>
  <si>
    <t>PM=(NMEBMI/NMPS)100</t>
  </si>
  <si>
    <t xml:space="preserve">PM= Porcentaje de Mantenimiento
NMEBMI=Número de Mantenimientos Ejercidos a los Bienes Muebles e Inmuebles
NMPS=Número de Mantenimientos Programados y/o Solicitados
</t>
  </si>
  <si>
    <t>Mide el Número de Solicitudes de Mantenimientos que se hacen a los Bienes Muebles e Inmuebles</t>
  </si>
  <si>
    <t>Suministrar los Insumos para el Proceso Administrativo Básico</t>
  </si>
  <si>
    <t>PLIND0008</t>
  </si>
  <si>
    <t>Porcentaje de Suministros</t>
  </si>
  <si>
    <t>PS=(NSSA/NSSR)100</t>
  </si>
  <si>
    <t xml:space="preserve">PS= Porcentaje de Suministros
NSSA=Número de Solicitudes de Suministros Atendidas
NSSR=Número de Solicitudes de Suministros Recibidas
</t>
  </si>
  <si>
    <t>Mide las Solicitudes de Suministros Atendidas para las Actividades del Congreso</t>
  </si>
  <si>
    <t>S/D</t>
  </si>
  <si>
    <t>Vales de Entrega Firmados</t>
  </si>
  <si>
    <t>Información Trimestral Financiera</t>
  </si>
  <si>
    <t>PLIND0009</t>
  </si>
  <si>
    <t>Porcentaje de Informes Financieros</t>
  </si>
  <si>
    <t>PIF=(NIFE/NIP)100</t>
  </si>
  <si>
    <t xml:space="preserve">PIF= Porcentaje de Informes Financieros
NIFE=Número de Informes Financieros Emitidos
NIP=Número de Informes Programados
</t>
  </si>
  <si>
    <t>Mide el Número de Informes Financieros Emitidos Durante el Ejercicio Fiscal</t>
  </si>
  <si>
    <t>Informe Financiero Trimestral</t>
  </si>
  <si>
    <t>Encuesta de Cumplimiento de Armonización Contable</t>
  </si>
  <si>
    <t>PLIND0010</t>
  </si>
  <si>
    <t>Porcentaje de Encuestas de Cumplimiento de Armonización Contable</t>
  </si>
  <si>
    <t>PECAC=(NEC/NEP)100</t>
  </si>
  <si>
    <t xml:space="preserve">PECAC= Porcentaje de Encuestas de Cumplimiento de Armonización Contable
 NEC=Número de Encuestas Contestadas
NEP=Número de Encuestas Programadas
</t>
  </si>
  <si>
    <t>Mide el Número de Encuestas de Cumplimiento de Armonización Contable Aplicadas en el Ejercicio Fiscal</t>
  </si>
  <si>
    <t>Informe de Resultados de la Encuesta</t>
  </si>
  <si>
    <t>Informes de la Cuenta Pública del Estado</t>
  </si>
  <si>
    <t>PLIND0011</t>
  </si>
  <si>
    <t>Porcentaje de Informes Cuenta Pública del Estado</t>
  </si>
  <si>
    <t>PICPE=(NICPE/NISCPEF)100</t>
  </si>
  <si>
    <t xml:space="preserve">PICPE= Porcentaje de Informes Cuenta Pública del Estado
NICPE=Número de Informes de la Cuenta Pública en el Estado
NISCPEF=Número de Informes Solicitados de la Cuenta Publica en el Ejercicio Fiscal
</t>
  </si>
  <si>
    <t>Mide el Número de Informes Presentados en el Estado en cada Ejercicio Fiscal</t>
  </si>
  <si>
    <t>Informe de la Cuenta Pública en el Ejercicio Fiscal</t>
  </si>
  <si>
    <t>Informes de la Cuenta Pública a la ASEH</t>
  </si>
  <si>
    <t>PLIND0012</t>
  </si>
  <si>
    <t>Porcentaje de Informes Cuenta Pública Presentados a la ASEH</t>
  </si>
  <si>
    <t>PICPPA=(NICP/NISCPASEH)100</t>
  </si>
  <si>
    <t xml:space="preserve">PICPPA= Porcentaje de Informes Cuenta Pública Presentados a la ASEH NICPE=Número de Informes de la Cuenta Pública en el Estado
NISCPEF=Número de Informes Solicitados de la Cuenta Publica en el Ejercicio Fiscal
</t>
  </si>
  <si>
    <t>Informe de la Cuenta Pública en el Ejercicio Fiscal Presentado a la ASEH</t>
  </si>
  <si>
    <t>Recursos Humanos Abastecidos</t>
  </si>
  <si>
    <t>PLIND0013</t>
  </si>
  <si>
    <t>Porcentaje Ocupacional de Nómina</t>
  </si>
  <si>
    <t>PON=(NPE/NPA)100</t>
  </si>
  <si>
    <t xml:space="preserve">PON=Porcentaje Ocupacional de Nómina
 NPE= Número de Plazas Ejercidas
NPA=Número de Plazas Autorizadas
</t>
  </si>
  <si>
    <t>Medir la Ocupación de Plazas Ocupadas</t>
  </si>
  <si>
    <t>Informe Trimestral de Recursos Humanos</t>
  </si>
  <si>
    <t>Presidencia de la Junta de Gobierno</t>
  </si>
  <si>
    <t>Programación de Sesiones de las Juntas de Gobierno</t>
  </si>
  <si>
    <t>PLIND0014</t>
  </si>
  <si>
    <t>Porcentaje de Sesiones de la Junta de Gobierno.</t>
  </si>
  <si>
    <t>PSJG=(NSJGC/NSJP)100</t>
  </si>
  <si>
    <t xml:space="preserve">PSJG= Porcentaje de Sesiones de la Junta de Gobierno
NSJC=Número de Sesiones de la Junta de Gobierno Celebradas
NSJP= Número de Sesiones de la Junta de Gobierno </t>
  </si>
  <si>
    <t>Mide el Número de Sesiones de la Junta de Gobierno</t>
  </si>
  <si>
    <t>Acta de Sesione de la Junta de Gobierno</t>
  </si>
  <si>
    <t>Acciones para la Igualdad y Equidad de Género</t>
  </si>
  <si>
    <t>PLIND0015</t>
  </si>
  <si>
    <t>Porcentaje de Acciones pata la Igualdad y Equidad de Género</t>
  </si>
  <si>
    <t>PAIEG=(NAAE/NAAP)100</t>
  </si>
  <si>
    <t xml:space="preserve">PAIEG= Porcentaje de Acciones pata la Igualdad y Equidad de Género  
PAIEG= Número de Actividades o Acciones Ejecutadas  
NAAP=Número de Actividades o Acciones Programadas
</t>
  </si>
  <si>
    <t>Mide el Número de Acciones o Actividades que Promueven la Igualdad y la Equidad de Género en el Congreso del Estado Libre y Soberano de Hidalgo</t>
  </si>
  <si>
    <t xml:space="preserve">Informe Trimestral </t>
  </si>
  <si>
    <t>Gestión Social Ciudadana</t>
  </si>
  <si>
    <t>PLIND0016</t>
  </si>
  <si>
    <t>Porcentaje de Solicitudes de Gestión Social Atendidas</t>
  </si>
  <si>
    <t>PSGSA=(NSGA/NSGR)100</t>
  </si>
  <si>
    <t xml:space="preserve">PSGSA= Porcentaje de Solicitudes de Gestión Social Atendidas
PSGSA= Número de Solicitudes de Gestión Atendidas 
NSGR= Número de Solicitudes de Gestión Recibidas
</t>
  </si>
  <si>
    <t>Mide el Número de Solicitudes Atendidas de Gestión Social que la Ciudadanía le Hacen al Presidente de la Junta de Gobierno</t>
  </si>
  <si>
    <t>Solicitud Atendida de Gestión Social</t>
  </si>
  <si>
    <t>Consultas Médicas y Nutricionales</t>
  </si>
  <si>
    <t>PLIND0017</t>
  </si>
  <si>
    <t xml:space="preserve">Porcentaje de Consultas Médicas Brindadas </t>
  </si>
  <si>
    <t>PCMB=(NCB/NPA)100</t>
  </si>
  <si>
    <t xml:space="preserve">PCMB =Porcentaje de Consultas Médicas Brindadas
PCMB= Número de Consultas Brindadas 
NPA= Número de Personas Atendidas
</t>
  </si>
  <si>
    <t>Mide el Número de Consultas Médicas y/o Nutricionales Brindadas en el Congreso del Estado Libre y Soberano de Hidalgo</t>
  </si>
  <si>
    <t>Bitácora de Consultas</t>
  </si>
  <si>
    <t>Consultas de Información y Transparencia</t>
  </si>
  <si>
    <t>PLIND0018</t>
  </si>
  <si>
    <t>Porcentaje de Solicitudes de Información Pública Atendidas</t>
  </si>
  <si>
    <t>PSIPA=(NSIPA/NSIR)100</t>
  </si>
  <si>
    <t xml:space="preserve">PSIPA= Porcentaje de Solicitudes de Información Pública Atendidas
NSIPA= Número de Solicitudes de Información Pública Atendidas
NSIR=Número de Solicitudes de Información Recibidas
</t>
  </si>
  <si>
    <t>Mide el Número de Solicitudes de Información Pública Atendidas del Poder Legislativo</t>
  </si>
  <si>
    <t>Instituto de Estudios Legislativos</t>
  </si>
  <si>
    <t>Apoyo al Perfeccionamiento de las Prácticas Legislativas Brindado</t>
  </si>
  <si>
    <t>PLIND0019</t>
  </si>
  <si>
    <t>Porcentaje de Opiniones Solicitadas por la Comisión</t>
  </si>
  <si>
    <t>POSC=(NSPE/NSAE)100</t>
  </si>
  <si>
    <t xml:space="preserve">POSC= Porcentaje de Opiniones Solicitadas por la Comisión
NSPE=Número de Solicitudes Presentadas de Estudio
NSAE= Número de Solicitudes Atendidas para Estudio
</t>
  </si>
  <si>
    <t>Mide el Número de Opiniones de Viabilidad Técnico Jurídica de las y los Proyectos de Iniciativa de las y los Diputados</t>
  </si>
  <si>
    <t>Expediente</t>
  </si>
  <si>
    <t>Visitas Guiadas (Programa "Conoce tu Congreso").</t>
  </si>
  <si>
    <t>PLIND0020</t>
  </si>
  <si>
    <t>Porcentaje de Solicitudes de Visitas Guiadas Atendidas</t>
  </si>
  <si>
    <t>PSVGA=(NSAVC/NSP)100</t>
  </si>
  <si>
    <t xml:space="preserve">PSVGA = Porcentaje de Solicitudes de Visitas Guiadas Atendidas
NSA= Número de Solicitudes Atendidas Visita Tú Congreso
NSP= Número de Solicitudes Presentadas
</t>
  </si>
  <si>
    <t>Mide el número de solicitudes atendidas de la población que desea conocer las instalaciones y actividades del Congreso</t>
  </si>
  <si>
    <t>Actualización de la Normateca</t>
  </si>
  <si>
    <t>PLIND0021</t>
  </si>
  <si>
    <t>Porcentaje de Decretos Publicados en la Biblioteca Legislativa</t>
  </si>
  <si>
    <t>PDPBL=(NDP/NABL)100</t>
  </si>
  <si>
    <t xml:space="preserve">PDPBL= Porcentaje de Decretos Publicados en la Biblioteca Legislativa
NDP= Número de Decretos Publicados
NABL= Número de Actualizaciones en la Biblioteca Legislativa
</t>
  </si>
  <si>
    <t>Medir el Número de Decretos que se Publican para que la Población Consulte el Contenido de las Normas Vigentes</t>
  </si>
  <si>
    <t xml:space="preserve">
Decreto Publicado en la Biblioteca Legislativa del Portal Oficial del Congreso 
http://www.congreso-hidalgo.gob.mx/
</t>
  </si>
  <si>
    <t>Coordinación de Asesoría</t>
  </si>
  <si>
    <t>Representación legal otorgada</t>
  </si>
  <si>
    <t xml:space="preserve">Porcentaje de Acciones de Representación Legal </t>
  </si>
  <si>
    <t>PARLR=(NALJA/NSALJR)100</t>
  </si>
  <si>
    <t xml:space="preserve">PARLR= Porcentaje de Acciones de Representación Legal Realizadas
NALJA= Número de Acciones Legales y Jurídicas Atendidas
NSLJ=Número de Solicitudes de Acciones Legales y Jurídicas Recibidas
</t>
  </si>
  <si>
    <t>Mide el Número de Acciones de Representación Legal y Jurídica que le Solicitan al Congreso</t>
  </si>
  <si>
    <t>Expedientes por cada Asunto Atendido</t>
  </si>
  <si>
    <t>Atención y apoyo a las comisiones en sus procesos legislativos</t>
  </si>
  <si>
    <t>Porcentaje de Solicitudes de las Comisiones</t>
  </si>
  <si>
    <t>PS=(NSACC/NSECC)100</t>
  </si>
  <si>
    <t xml:space="preserve">PS= Porcentaje de Solicitudes de las Comisiones
NSACC=Número de Solicitudes Atendidas a las Comisiones del Congreso
NSECC=Número de Solicitudes Emitidas por las Comisiones del Congreso
</t>
  </si>
  <si>
    <t>Mide  las Solicitudes de Atención y Apoyo a las Comisiones en sus Procesos Legislativos</t>
  </si>
  <si>
    <t>Instituto para el Desarrollo y Fortalecimiento Municipal</t>
  </si>
  <si>
    <t xml:space="preserve">Asistencia Técnica y Jurídica a los Ayuntamientos </t>
  </si>
  <si>
    <t>Porcentaje de Opiniones Técnicas Emitidas</t>
  </si>
  <si>
    <t>POTE=(NOTEMS/NSM)100</t>
  </si>
  <si>
    <t xml:space="preserve">Porcentaje de Opiniones Técnicas Emitidas
NOTEMS=Número de Opiniones Técnicas Emitidas a los Municipios que lo Solicitan
 NSM=Número de Solicitudes de los Municipios
</t>
  </si>
  <si>
    <t>Mide el número de opiniones técnicas solicitadas por los ayuntamientos según sus necesidades.</t>
  </si>
  <si>
    <t>Expediente por cada Investigación</t>
  </si>
  <si>
    <t xml:space="preserve">Capacitación y Formación Profesional
(presencial y virtual)
</t>
  </si>
  <si>
    <t>PLIND0022</t>
  </si>
  <si>
    <t>Porcentaje de Cursos de Capacitación y Formación Profesional Impartidos</t>
  </si>
  <si>
    <t>PCCFPI=(NCCFI/NCCFP)100</t>
  </si>
  <si>
    <t xml:space="preserve">
PCCFPI= Porcentaje de Cursos de Capacitación y Formación Profesional Impartidos
PCCFPI=Número de Cursos de Capacitación y Formación Impartidos
NCCFP=Número de Cursos de Capacitación y Formación Programados
</t>
  </si>
  <si>
    <t>Mide los cursos de capacitación y formación profesional (presencial y virtual) que se imparten a los ayuntamientos</t>
  </si>
  <si>
    <t>Listas de Asistencia/Fotografías</t>
  </si>
  <si>
    <t>Dirección de Comunicación Social</t>
  </si>
  <si>
    <t>Acciones Legislativas Difundidas</t>
  </si>
  <si>
    <t>PLIND0023</t>
  </si>
  <si>
    <t>Porcentaje Acciones de Difusión Realizadas</t>
  </si>
  <si>
    <t>PADR=NAD/NAP*100</t>
  </si>
  <si>
    <t xml:space="preserve">PADR= Porcentaje Acciones de Difusión Realizadas
NAD= Número de Acciones Difundidas
NAP=Número de Acciones Programadas
</t>
  </si>
  <si>
    <t>Mide el Número de Acciones Legislativas Difundidas de las Sesiones y Eventos</t>
  </si>
  <si>
    <t>Videos/Medios de Comunicación/Redes Sociales</t>
  </si>
  <si>
    <t>Convocatoria a Medios de Comunicación</t>
  </si>
  <si>
    <t>PLIND0024</t>
  </si>
  <si>
    <t>Porcentaje de Convocatorias Atendidas a Medios de Comunicación</t>
  </si>
  <si>
    <t>PCAMC=(NMCC/NMCA)100</t>
  </si>
  <si>
    <t xml:space="preserve">PCAMC= Porcentaje de Convocatorias Atendidas a Medios de ComunicaciónNCAMCE=Número de Medios de Comunicación Convocados
NCMCA=Número de Medios de Comunicación Atendidos
</t>
  </si>
  <si>
    <t>Mide el Número de Convocatoria a Medios de Comunicación</t>
  </si>
  <si>
    <t>Convocatoria a Medios</t>
  </si>
  <si>
    <t>Atención a la Red Social del Congreso</t>
  </si>
  <si>
    <t>PLIND0025</t>
  </si>
  <si>
    <t>Porcentaje de Publicaciones</t>
  </si>
  <si>
    <t>PP=(NPE/NPA)100</t>
  </si>
  <si>
    <t xml:space="preserve">PP= Porcentaje de Publicaciones
 NPE=Número de Publicaciones Emitidas
NPA=Número de Publicaciones Atendidas
</t>
  </si>
  <si>
    <t>Mide el Número de Publicaciones en Redes Sociales de las Actividades del Congreso</t>
  </si>
  <si>
    <t>Publicación en Facebook y Twitter de las Cuentas Oficiales del Congreso</t>
  </si>
  <si>
    <t>Elaboración de Contratos a Medios de Comunicación</t>
  </si>
  <si>
    <t>PLIND0026</t>
  </si>
  <si>
    <t>Porcentaje de Medios de Comunicación Contratados</t>
  </si>
  <si>
    <t>PMCC=(NMCC/NMCS)100</t>
  </si>
  <si>
    <t xml:space="preserve">PMCC=Porcentaje de Medios de Comunicación Contratados
NMCC=Número de Medios de Comunicación Contratados
NMCS=Número de Medios de Comunicación Atendidos
</t>
  </si>
  <si>
    <t>Mide el Número de Contratos Emitidos con Medios de Comunicación</t>
  </si>
  <si>
    <t>Contrato</t>
  </si>
  <si>
    <t>Transmisión</t>
  </si>
  <si>
    <t>PLIND0027</t>
  </si>
  <si>
    <t>Porcentaje de Transmisiones</t>
  </si>
  <si>
    <t>PT=(NT/NASTD)100</t>
  </si>
  <si>
    <t xml:space="preserve">PT= Porcentaje de Transmisiones
NT=Número de Transmisiones
NASTD=Número de Actividades Solicitadas para Transmitir de la y los Diputados
</t>
  </si>
  <si>
    <t>Mide el Número de Transmisiones de las Actividades de las Diputadas Y Diputados</t>
  </si>
  <si>
    <t>Transmisiones</t>
  </si>
  <si>
    <t>4to trimestre</t>
  </si>
  <si>
    <t xml:space="preserve"> Monitoreo de Indicadores para Resultados del 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</si>
</sst>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0"/>
      <name val="Arial Narrow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10"/>
      <name val="Calibri"/>
      <family val="2"/>
      <scheme val="minor"/>
    </font>
    <font>
      <sz val="11"/>
      <color theme="1"/>
      <name val="Arial Narrow"/>
      <family val="2"/>
    </font>
    <font>
      <sz val="11"/>
      <color rgb="FF000000"/>
      <name val="Arial Narrow"/>
      <family val="2"/>
    </font>
    <font>
      <sz val="9"/>
      <color rgb="FF000000"/>
      <name val="Arial Narrow"/>
      <family val="2"/>
    </font>
    <font>
      <sz val="8"/>
      <name val="Calibri"/>
      <family val="2"/>
    </font>
    <font>
      <sz val="24"/>
      <color theme="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3" tint="-9.9978637043366805E-2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49" fontId="6" fillId="3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49" fontId="6" fillId="4" borderId="1" xfId="2" applyNumberFormat="1" applyFont="1" applyFill="1" applyBorder="1" applyAlignment="1">
      <alignment horizontal="left" vertical="center" wrapText="1"/>
    </xf>
    <xf numFmtId="2" fontId="6" fillId="4" borderId="1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left" vertical="center" wrapText="1"/>
    </xf>
    <xf numFmtId="2" fontId="6" fillId="6" borderId="1" xfId="2" applyNumberFormat="1" applyFont="1" applyFill="1" applyBorder="1" applyAlignment="1">
      <alignment horizontal="center" vertical="center" wrapText="1"/>
    </xf>
    <xf numFmtId="2" fontId="6" fillId="5" borderId="1" xfId="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8" fillId="0" borderId="1" xfId="3" applyNumberFormat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1" applyNumberFormat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 wrapText="1"/>
    </xf>
    <xf numFmtId="9" fontId="9" fillId="0" borderId="1" xfId="1" quotePrefix="1" applyFont="1" applyFill="1" applyBorder="1" applyAlignment="1">
      <alignment horizontal="center" vertical="center" wrapText="1"/>
    </xf>
    <xf numFmtId="9" fontId="9" fillId="12" borderId="1" xfId="1" quotePrefix="1" applyFont="1" applyFill="1" applyBorder="1" applyAlignment="1">
      <alignment horizontal="center" vertical="center" wrapText="1"/>
    </xf>
    <xf numFmtId="2" fontId="9" fillId="0" borderId="1" xfId="4" applyNumberFormat="1" applyFont="1" applyBorder="1" applyAlignment="1">
      <alignment horizontal="center" vertical="center" wrapText="1"/>
    </xf>
    <xf numFmtId="1" fontId="9" fillId="0" borderId="1" xfId="4" applyNumberFormat="1" applyFont="1" applyBorder="1" applyAlignment="1">
      <alignment horizontal="center" vertical="center" wrapText="1"/>
    </xf>
    <xf numFmtId="9" fontId="9" fillId="13" borderId="1" xfId="0" applyNumberFormat="1" applyFont="1" applyFill="1" applyBorder="1" applyAlignment="1">
      <alignment horizontal="center" vertical="center" wrapText="1"/>
    </xf>
    <xf numFmtId="9" fontId="9" fillId="13" borderId="1" xfId="1" applyFont="1" applyFill="1" applyBorder="1" applyAlignment="1">
      <alignment horizontal="center" vertical="center" wrapText="1"/>
    </xf>
    <xf numFmtId="2" fontId="9" fillId="0" borderId="1" xfId="4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2" fontId="10" fillId="0" borderId="0" xfId="4" applyNumberFormat="1" applyFont="1"/>
    <xf numFmtId="0" fontId="10" fillId="0" borderId="0" xfId="4" applyFont="1"/>
    <xf numFmtId="0" fontId="9" fillId="11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5" fillId="9" borderId="1" xfId="2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49" fontId="5" fillId="4" borderId="1" xfId="2" applyNumberFormat="1" applyFont="1" applyFill="1" applyBorder="1" applyAlignment="1">
      <alignment horizontal="center" vertical="center" wrapText="1"/>
    </xf>
    <xf numFmtId="49" fontId="5" fillId="5" borderId="1" xfId="2" applyNumberFormat="1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5" fillId="8" borderId="1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</cellXfs>
  <cellStyles count="5">
    <cellStyle name="Normal" xfId="0" builtinId="0"/>
    <cellStyle name="Normal 2" xfId="4" xr:uid="{8D17FF4B-D2B9-4C61-A65B-EB160B5057C3}"/>
    <cellStyle name="Normal 4" xfId="3" xr:uid="{EAB4A565-0BE5-419D-8CCB-E34E0C19FB0D}"/>
    <cellStyle name="Normal 4 2" xfId="2" xr:uid="{871309CD-52C5-4EC5-9C18-64B6BDEC0FFE}"/>
    <cellStyle name="Porcentaje" xfId="1" builtinId="5"/>
  </cellStyles>
  <dxfs count="20"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rgb="FFC000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152401</xdr:colOff>
      <xdr:row>0</xdr:row>
      <xdr:rowOff>675597</xdr:rowOff>
    </xdr:to>
    <xdr:pic>
      <xdr:nvPicPr>
        <xdr:cNvPr id="2" name="Imagen 1" descr="Logo">
          <a:extLst>
            <a:ext uri="{FF2B5EF4-FFF2-40B4-BE49-F238E27FC236}">
              <a16:creationId xmlns:a16="http://schemas.microsoft.com/office/drawing/2014/main" id="{D44186DF-D752-4024-8378-A22BA971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333500" cy="67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124239</xdr:colOff>
      <xdr:row>0</xdr:row>
      <xdr:rowOff>57978</xdr:rowOff>
    </xdr:from>
    <xdr:to>
      <xdr:col>1</xdr:col>
      <xdr:colOff>205381</xdr:colOff>
      <xdr:row>0</xdr:row>
      <xdr:rowOff>658053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298F97-B9C2-4E48-88E4-97960BF2B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239" y="57978"/>
          <a:ext cx="1262242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44</xdr:col>
      <xdr:colOff>562181</xdr:colOff>
      <xdr:row>0</xdr:row>
      <xdr:rowOff>0</xdr:rowOff>
    </xdr:from>
    <xdr:to>
      <xdr:col>46</xdr:col>
      <xdr:colOff>109330</xdr:colOff>
      <xdr:row>0</xdr:row>
      <xdr:rowOff>547370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85F87B-E3BB-4551-A1EC-2ECA14EBD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32856" y="0"/>
          <a:ext cx="928274" cy="5473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dominguez\Documents\02%20DESEMPE&#209;O\1er%20trim\mpios%20pred\San%20Felipe%20Orizatl&#225;n\6.-%20INFORMACION%20PROGRAMATICA\DES-1%20INDICADORES%20ESTRATEGICOS%20Y%20DE%20GESTI&#211;N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F861-0E5C-40B7-AA49-B91A5DE77079}">
  <sheetPr>
    <tabColor rgb="FFFF0000"/>
  </sheetPr>
  <dimension ref="A1:AU33"/>
  <sheetViews>
    <sheetView tabSelected="1" zoomScale="80" zoomScaleNormal="80" workbookViewId="0">
      <selection activeCell="E5" sqref="E5"/>
    </sheetView>
  </sheetViews>
  <sheetFormatPr baseColWidth="10" defaultRowHeight="15" x14ac:dyDescent="0.25"/>
  <cols>
    <col min="1" max="1" width="17.7109375" customWidth="1"/>
    <col min="2" max="2" width="8.28515625" customWidth="1"/>
    <col min="3" max="3" width="9.85546875" customWidth="1"/>
    <col min="4" max="4" width="12.85546875" customWidth="1"/>
    <col min="5" max="5" width="13.28515625" customWidth="1"/>
    <col min="6" max="6" width="13" customWidth="1"/>
    <col min="7" max="7" width="14" customWidth="1"/>
    <col min="8" max="8" width="12.42578125" customWidth="1"/>
    <col min="9" max="9" width="38.28515625" customWidth="1"/>
    <col min="10" max="10" width="11.85546875" customWidth="1"/>
    <col min="11" max="11" width="13.28515625" customWidth="1"/>
    <col min="12" max="12" width="21.28515625" customWidth="1"/>
    <col min="13" max="13" width="20.140625" customWidth="1"/>
    <col min="14" max="14" width="17.140625" customWidth="1"/>
    <col min="15" max="15" width="10.85546875" customWidth="1"/>
    <col min="16" max="16" width="12.140625" customWidth="1"/>
    <col min="17" max="17" width="11" style="33" customWidth="1"/>
    <col min="18" max="18" width="12.140625" style="33" customWidth="1"/>
    <col min="19" max="19" width="12.42578125" style="33" customWidth="1"/>
    <col min="20" max="20" width="8.85546875" style="33" customWidth="1"/>
    <col min="21" max="21" width="31.28515625" style="33" customWidth="1"/>
    <col min="22" max="25" width="12.7109375" style="33" customWidth="1"/>
    <col min="26" max="26" width="10.85546875" style="33" customWidth="1"/>
    <col min="27" max="28" width="12.28515625" style="33" customWidth="1"/>
    <col min="29" max="32" width="9.140625" style="33" customWidth="1"/>
    <col min="33" max="33" width="9" style="33" customWidth="1"/>
    <col min="34" max="34" width="9" style="34" customWidth="1"/>
    <col min="35" max="36" width="9" customWidth="1"/>
    <col min="37" max="40" width="8.85546875" customWidth="1"/>
    <col min="41" max="44" width="9.28515625" customWidth="1"/>
    <col min="45" max="45" width="8.42578125" customWidth="1"/>
    <col min="46" max="46" width="12.28515625" customWidth="1"/>
    <col min="47" max="47" width="8.42578125" customWidth="1"/>
  </cols>
  <sheetData>
    <row r="1" spans="1:47" ht="57" customHeight="1" x14ac:dyDescent="0.25">
      <c r="A1" s="1"/>
      <c r="B1" s="1"/>
      <c r="C1" s="45" t="s">
        <v>270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2"/>
      <c r="AU1" s="2"/>
    </row>
    <row r="2" spans="1:47" ht="15" customHeight="1" x14ac:dyDescent="0.25">
      <c r="A2" s="39" t="s">
        <v>0</v>
      </c>
      <c r="B2" s="39"/>
      <c r="C2" s="39"/>
      <c r="D2" s="39"/>
      <c r="E2" s="39"/>
      <c r="F2" s="40" t="s">
        <v>1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1" t="s">
        <v>2</v>
      </c>
      <c r="W2" s="41"/>
      <c r="X2" s="41"/>
      <c r="Y2" s="41"/>
      <c r="Z2" s="41"/>
      <c r="AA2" s="41"/>
      <c r="AB2" s="41"/>
      <c r="AC2" s="42" t="s">
        <v>3</v>
      </c>
      <c r="AD2" s="42"/>
      <c r="AE2" s="42"/>
      <c r="AF2" s="42"/>
      <c r="AG2" s="43" t="s">
        <v>4</v>
      </c>
      <c r="AH2" s="43"/>
      <c r="AI2" s="43"/>
      <c r="AJ2" s="43"/>
      <c r="AK2" s="44" t="s">
        <v>5</v>
      </c>
      <c r="AL2" s="44"/>
      <c r="AM2" s="44"/>
      <c r="AN2" s="44"/>
      <c r="AO2" s="37" t="s">
        <v>6</v>
      </c>
      <c r="AP2" s="37"/>
      <c r="AQ2" s="37"/>
      <c r="AR2" s="37"/>
      <c r="AS2" s="38" t="s">
        <v>7</v>
      </c>
      <c r="AT2" s="38"/>
      <c r="AU2" s="38"/>
    </row>
    <row r="3" spans="1:47" s="11" customFormat="1" ht="74.25" customHeight="1" x14ac:dyDescent="0.25">
      <c r="A3" s="3" t="s">
        <v>8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13</v>
      </c>
      <c r="G3" s="4" t="s">
        <v>14</v>
      </c>
      <c r="H3" s="4" t="s">
        <v>15</v>
      </c>
      <c r="I3" s="4" t="s">
        <v>16</v>
      </c>
      <c r="J3" s="5" t="s">
        <v>17</v>
      </c>
      <c r="K3" s="5" t="s">
        <v>18</v>
      </c>
      <c r="L3" s="4" t="s">
        <v>19</v>
      </c>
      <c r="M3" s="6" t="s">
        <v>20</v>
      </c>
      <c r="N3" s="4" t="s">
        <v>21</v>
      </c>
      <c r="O3" s="4" t="s">
        <v>22</v>
      </c>
      <c r="P3" s="4" t="s">
        <v>23</v>
      </c>
      <c r="Q3" s="4" t="s">
        <v>24</v>
      </c>
      <c r="R3" s="4" t="s">
        <v>25</v>
      </c>
      <c r="S3" s="4" t="s">
        <v>26</v>
      </c>
      <c r="T3" s="4" t="s">
        <v>27</v>
      </c>
      <c r="U3" s="4" t="s">
        <v>28</v>
      </c>
      <c r="V3" s="7" t="s">
        <v>29</v>
      </c>
      <c r="W3" s="8" t="s">
        <v>30</v>
      </c>
      <c r="X3" s="8" t="s">
        <v>31</v>
      </c>
      <c r="Y3" s="8" t="s">
        <v>32</v>
      </c>
      <c r="Z3" s="7" t="s">
        <v>33</v>
      </c>
      <c r="AA3" s="7" t="s">
        <v>34</v>
      </c>
      <c r="AB3" s="7" t="s">
        <v>35</v>
      </c>
      <c r="AC3" s="9" t="s">
        <v>36</v>
      </c>
      <c r="AD3" s="9" t="s">
        <v>37</v>
      </c>
      <c r="AE3" s="9" t="s">
        <v>38</v>
      </c>
      <c r="AF3" s="9" t="s">
        <v>39</v>
      </c>
      <c r="AG3" s="9" t="s">
        <v>36</v>
      </c>
      <c r="AH3" s="9" t="s">
        <v>37</v>
      </c>
      <c r="AI3" s="9" t="s">
        <v>38</v>
      </c>
      <c r="AJ3" s="9" t="s">
        <v>39</v>
      </c>
      <c r="AK3" s="9" t="s">
        <v>36</v>
      </c>
      <c r="AL3" s="9" t="s">
        <v>37</v>
      </c>
      <c r="AM3" s="9" t="s">
        <v>38</v>
      </c>
      <c r="AN3" s="9" t="s">
        <v>39</v>
      </c>
      <c r="AO3" s="9" t="s">
        <v>36</v>
      </c>
      <c r="AP3" s="9" t="s">
        <v>37</v>
      </c>
      <c r="AQ3" s="9" t="s">
        <v>38</v>
      </c>
      <c r="AR3" s="9" t="s">
        <v>39</v>
      </c>
      <c r="AS3" s="7" t="s">
        <v>40</v>
      </c>
      <c r="AT3" s="7" t="s">
        <v>41</v>
      </c>
      <c r="AU3" s="10" t="s">
        <v>39</v>
      </c>
    </row>
    <row r="4" spans="1:47" ht="91.15" customHeight="1" x14ac:dyDescent="0.3">
      <c r="A4" s="12" t="s">
        <v>42</v>
      </c>
      <c r="B4" s="13">
        <v>2024</v>
      </c>
      <c r="C4" s="13" t="s">
        <v>269</v>
      </c>
      <c r="D4" s="12" t="s">
        <v>43</v>
      </c>
      <c r="E4" s="12" t="s">
        <v>44</v>
      </c>
      <c r="F4" s="14" t="s">
        <v>42</v>
      </c>
      <c r="G4" s="14" t="s">
        <v>45</v>
      </c>
      <c r="H4" s="14" t="s">
        <v>46</v>
      </c>
      <c r="I4" s="14" t="s">
        <v>47</v>
      </c>
      <c r="J4" s="14" t="s">
        <v>48</v>
      </c>
      <c r="K4" s="14" t="s">
        <v>49</v>
      </c>
      <c r="L4" s="15" t="s">
        <v>50</v>
      </c>
      <c r="M4" s="16" t="s">
        <v>51</v>
      </c>
      <c r="N4" s="17" t="s">
        <v>52</v>
      </c>
      <c r="O4" s="17" t="s">
        <v>53</v>
      </c>
      <c r="P4" s="17" t="s">
        <v>54</v>
      </c>
      <c r="Q4" s="17" t="s">
        <v>55</v>
      </c>
      <c r="R4" s="17" t="s">
        <v>56</v>
      </c>
      <c r="S4" s="17">
        <v>424</v>
      </c>
      <c r="T4" s="17">
        <v>2023</v>
      </c>
      <c r="U4" s="17" t="s">
        <v>57</v>
      </c>
      <c r="V4" s="17" t="s">
        <v>58</v>
      </c>
      <c r="W4" s="18">
        <v>0.59989999999999999</v>
      </c>
      <c r="X4" s="18">
        <v>0.79990000000000006</v>
      </c>
      <c r="Y4" s="19">
        <v>1.3</v>
      </c>
      <c r="Z4" s="20">
        <v>270</v>
      </c>
      <c r="AA4" s="17">
        <v>270</v>
      </c>
      <c r="AB4" s="17">
        <v>0</v>
      </c>
      <c r="AC4" s="17">
        <v>0</v>
      </c>
      <c r="AD4" s="17">
        <v>0</v>
      </c>
      <c r="AE4" s="21">
        <f>IF(AD4=0,0,IFERROR(AD4/AC4,""))</f>
        <v>0</v>
      </c>
      <c r="AF4" s="22">
        <f>IF(AE4="","",IF(AE4&gt;1.3,"Rojo",IF($V4="Ascendente",IF(AND(AE4=0,AE4=0),0,IF(AND(AE4&lt;=$W4,AE4&gt;0),"Rojo",IF(AND(AE4&gt;$W4,AE4&lt;=$X4),"Amarillo",IF(AND(AE4&gt;$X4,AE4&lt;=$Y4),"Verde")))),IF($V4="Descendente",IF(AND(AE4&gt;=$Y4,AE4&lt;$X4),"Verde",IF(AND(AE4&gt;=$X4,AE4&lt;$W4),"Amarillo",IF(AND(AE4&gt;=$W4,AE4&gt;1.3),"Rojo",0)))))))</f>
        <v>0</v>
      </c>
      <c r="AG4" s="15" t="s">
        <v>59</v>
      </c>
      <c r="AH4" s="17">
        <v>0</v>
      </c>
      <c r="AI4" s="21">
        <f t="shared" ref="AI4:AI33" si="0">IF(AH4=0,0,IFERROR(AH4/AG4,""))</f>
        <v>0</v>
      </c>
      <c r="AJ4" s="23">
        <f t="shared" ref="AJ4:AJ33" si="1">IF(AI4="","",IF(AI4&gt;1.3,"Rojo",IF($V4="Ascendente",IF(AND(AI4=0,AI4=0),0,IF(AND(AI4&lt;=$W4,AI4&gt;0),"Rojo",IF(AND(AI4&gt;$W4,AI4&lt;=$X4),"Amarillo",IF(AND(AI4&gt;$X4,AI4&lt;=$Y4),"Verde")))),IF($V4="Descendente",IF(AND(AI4&gt;=$Y4,AI4&lt;$X4),"Verde",IF(AND(AI4&gt;=$X4,AI4&lt;$W4),"Amarillo",IF(AND(AI4&gt;=$W4,AI4&gt;1.3),"Rojo",0)))))))</f>
        <v>0</v>
      </c>
      <c r="AK4" s="17">
        <v>0</v>
      </c>
      <c r="AL4" s="17">
        <v>0</v>
      </c>
      <c r="AM4" s="21">
        <f t="shared" ref="AM4:AM6" si="2">IF(AL4=0,0,IFERROR(AL4/AK4,""))</f>
        <v>0</v>
      </c>
      <c r="AN4" s="22">
        <f>IF(AM4="","",IF(AM4&gt;1.3,"Rojo",IF($V4="Ascendente",IF(AND(AM4=0,AM4=0),0,IF(AND(AM4&lt;=$W4,AM4&gt;0),"Rojo",IF(AND(AM4&gt;$W4,AM4&lt;=$X4),"Amarillo",IF(AND(AM4&gt;$X4,AM4&lt;=$Y4),"Verde")))),IF($V4="Descendente",IF(AND(AM4&gt;=$Y4,AM4&lt;$X4),"Verde",IF(AND(AM4&gt;=$X4,AM4&lt;$W4),"Amarillo",IF(AND(AM4&gt;=$W4,AM4&gt;1.3),"Rojo",0)))))))</f>
        <v>0</v>
      </c>
      <c r="AO4" s="17">
        <v>270</v>
      </c>
      <c r="AP4" s="17">
        <v>259</v>
      </c>
      <c r="AQ4" s="21">
        <f>IF(AP4=0,0,IFERROR(AP4/AO4,""))</f>
        <v>0.95925925925925926</v>
      </c>
      <c r="AR4" s="22" t="str">
        <f>IF(AQ4="","",IF(AQ4&gt;1.3,"Rojo",IF($V4="Ascendente",IF(AND(AQ4=0,AQ4=0),0,IF(AND(AQ4&lt;=$W4,AQ4&gt;0),"Rojo",IF(AND(AQ4&gt;$W4,AQ4&lt;=$X4),"Amarillo",IF(AND(AQ4&gt;$X4,AQ4&lt;=$Y4),"Verde")))),IF($V4="Descendente",IF(AND(AQ4&gt;=$Y4,AQ4&lt;$X4),"Verde",IF(AND(AQ4&gt;=$X4,AQ4&lt;$W4),"Amarillo",IF(AND(AQ4&gt;=$W4,AQ4&gt;1.3),"Rojo",0)))))))</f>
        <v>Verde</v>
      </c>
      <c r="AS4" s="17">
        <v>259</v>
      </c>
      <c r="AT4" s="19">
        <f>IF(AS4=0,0,IFERROR(AS4/AA4,""))</f>
        <v>0.95925925925925926</v>
      </c>
      <c r="AU4" s="23" t="str">
        <f t="shared" ref="AU4:AU33" si="3">IF(AT4="","",IF(AT4&gt;1.3,"Rojo",IF($V4="Ascendente",IF(AND(AT4=0,AT4=0),0,IF(AND(AT4&lt;=$W4,AT4&gt;0),"Rojo",IF(AND(AT4&gt;$W4,AT4&lt;=$X4),"Amarillo",IF(AND(AT4&gt;$X4,AT4&lt;=$Y4),"Verde")))),IF($V4="Descendente",IF(AND(AT4&gt;=$Y4,AT4&lt;$X4),"Verde",IF(AND(AT4&gt;=$X4,AT4&lt;$W4),"Amarillo",IF(AND(AT4&gt;=$W4,AT4&gt;1.3),"Rojo",0)))))))</f>
        <v>Verde</v>
      </c>
    </row>
    <row r="5" spans="1:47" ht="74.650000000000006" customHeight="1" x14ac:dyDescent="0.25">
      <c r="A5" s="12" t="s">
        <v>42</v>
      </c>
      <c r="B5" s="13">
        <v>2024</v>
      </c>
      <c r="C5" s="13" t="s">
        <v>269</v>
      </c>
      <c r="D5" s="12" t="s">
        <v>43</v>
      </c>
      <c r="E5" s="12" t="s">
        <v>44</v>
      </c>
      <c r="F5" s="14" t="s">
        <v>42</v>
      </c>
      <c r="G5" s="17" t="s">
        <v>60</v>
      </c>
      <c r="H5" s="17" t="s">
        <v>61</v>
      </c>
      <c r="I5" s="17" t="s">
        <v>62</v>
      </c>
      <c r="J5" s="14" t="s">
        <v>63</v>
      </c>
      <c r="K5" s="17" t="s">
        <v>64</v>
      </c>
      <c r="L5" s="17" t="s">
        <v>65</v>
      </c>
      <c r="M5" s="17" t="s">
        <v>66</v>
      </c>
      <c r="N5" s="17" t="s">
        <v>67</v>
      </c>
      <c r="O5" s="17" t="s">
        <v>53</v>
      </c>
      <c r="P5" s="17" t="s">
        <v>54</v>
      </c>
      <c r="Q5" s="24" t="s">
        <v>55</v>
      </c>
      <c r="R5" s="24" t="s">
        <v>68</v>
      </c>
      <c r="S5" s="25">
        <v>84</v>
      </c>
      <c r="T5" s="25">
        <v>2023</v>
      </c>
      <c r="U5" s="24" t="s">
        <v>69</v>
      </c>
      <c r="V5" s="17" t="s">
        <v>58</v>
      </c>
      <c r="W5" s="18">
        <v>0.59989999999999999</v>
      </c>
      <c r="X5" s="18">
        <v>0.79990000000000006</v>
      </c>
      <c r="Y5" s="19">
        <v>1.3</v>
      </c>
      <c r="Z5" s="25">
        <v>86</v>
      </c>
      <c r="AA5" s="17">
        <v>86</v>
      </c>
      <c r="AB5" s="17">
        <v>0</v>
      </c>
      <c r="AC5" s="20">
        <v>17</v>
      </c>
      <c r="AD5" s="20">
        <v>17</v>
      </c>
      <c r="AE5" s="26">
        <f t="shared" ref="AE5:AE33" si="4">IF(AD5=0,0,IFERROR(AD5/AC5,""))</f>
        <v>1</v>
      </c>
      <c r="AF5" s="22" t="str">
        <f>IF(AE5="","",IF(AE5&gt;1.3,"Rojo",IF($V5="Ascendente",IF(AND(AE5=0,AE5=0),0,IF(AND(AE5&lt;=$W5,AE5&gt;0),"Rojo",IF(AND(AE5&gt;$W5,AE5&lt;=$X5),"Amarillo",IF(AND(AE5&gt;$X5,AE5&lt;=$Y5),"Verde")))),IF($V5="Descendente",IF(AND(AE5&gt;=$Y5,AE5&lt;$X5),"Verde",IF(AND(AE5&gt;=$X5,AE5&lt;$W5),"Amarillo",IF(AND(AE5&gt;=$W5,AE5&gt;1.3),"Rojo",0)))))))</f>
        <v>Verde</v>
      </c>
      <c r="AG5" s="20">
        <v>24</v>
      </c>
      <c r="AH5" s="20">
        <v>24</v>
      </c>
      <c r="AI5" s="26">
        <f t="shared" si="0"/>
        <v>1</v>
      </c>
      <c r="AJ5" s="23" t="str">
        <f t="shared" si="1"/>
        <v>Verde</v>
      </c>
      <c r="AK5" s="20">
        <v>20</v>
      </c>
      <c r="AL5" s="20">
        <v>28</v>
      </c>
      <c r="AM5" s="26">
        <f t="shared" si="2"/>
        <v>1.4</v>
      </c>
      <c r="AN5" s="23" t="str">
        <f t="shared" ref="AN5:AN33" si="5">IF(AM5="","",IF(AM5&gt;1.3,"Rojo",IF($V5="Ascendente",IF(AND(AM5=0,AM5=0),0,IF(AND(AM5&lt;=$W5,AM5&gt;0),"Rojo",IF(AND(AM5&gt;$W5,AM5&lt;=$X5),"Amarillo",IF(AND(AM5&gt;$X5,AM5&lt;=$Y5),"Verde")))),IF($V5="Descendente",IF(AND(AM5&gt;=$Y5,AM5&lt;$X5),"Verde",IF(AND(AM5&gt;=$X5,AM5&lt;$W5),"Amarillo",IF(AND(AM5&gt;=$W5,AM5&gt;1.3),"Rojo",0)))))))</f>
        <v>Rojo</v>
      </c>
      <c r="AO5" s="20">
        <v>25</v>
      </c>
      <c r="AP5" s="20">
        <v>41</v>
      </c>
      <c r="AQ5" s="26">
        <f t="shared" ref="AQ5:AQ33" si="6">IF(AP5=0,0,IFERROR(AP5/AO5,""))</f>
        <v>1.64</v>
      </c>
      <c r="AR5" s="23" t="str">
        <f t="shared" ref="AR5:AR33" si="7">IF(AQ5="","",IF(AQ5&gt;1.3,"Rojo",IF($V5="Ascendente",IF(AND(AQ5=0,AQ5=0),0,IF(AND(AQ5&lt;=$W5,AQ5&gt;0),"Rojo",IF(AND(AQ5&gt;$W5,AQ5&lt;=$X5),"Amarillo",IF(AND(AQ5&gt;$X5,AQ5&lt;=$Y5),"Verde")))),IF($V5="Descendente",IF(AND(AQ5&gt;=$Y5,AQ5&lt;$X5),"Verde",IF(AND(AQ5&gt;=$X5,AQ5&lt;$W5),"Amarillo",IF(AND(AQ5&gt;=$W5,AQ5&gt;1.3),"Rojo",0)))))))</f>
        <v>Rojo</v>
      </c>
      <c r="AS5" s="20">
        <f>+AD5+AH5+AL5+AP5</f>
        <v>110</v>
      </c>
      <c r="AT5" s="27">
        <f t="shared" ref="AT5:AT33" si="8">IF(AS5=0,0,IFERROR(AS5/AA5,""))</f>
        <v>1.2790697674418605</v>
      </c>
      <c r="AU5" s="22" t="str">
        <f>IF(AT5="","",IF(AT5&gt;1.3,"Rojo",IF($V5="Ascendente",IF(AND(AT5=0,AT5=0),0,IF(AND(AT5&lt;=$W5,AT5&gt;0),"Rojo",IF(AND(AT5&gt;$W5,AT5&lt;=$X5),"Amarillo",IF(AND(AT5&gt;$X5,AT5&lt;=$Y5),"Verde")))),IF($V5="Descendente",IF(AND(AT5&gt;=$Y5,AT5&lt;$X5),"Verde",IF(AND(AT5&gt;=$X5,AT5&lt;$W5),"Amarillo",IF(AND(AT5&gt;=$W5,AT5&gt;1.3),"Rojo",0)))))))</f>
        <v>Verde</v>
      </c>
    </row>
    <row r="6" spans="1:47" ht="74.650000000000006" customHeight="1" x14ac:dyDescent="0.25">
      <c r="A6" s="12" t="s">
        <v>42</v>
      </c>
      <c r="B6" s="13">
        <v>2024</v>
      </c>
      <c r="C6" s="13" t="s">
        <v>269</v>
      </c>
      <c r="D6" s="12" t="s">
        <v>43</v>
      </c>
      <c r="E6" s="12" t="s">
        <v>44</v>
      </c>
      <c r="F6" s="14" t="s">
        <v>42</v>
      </c>
      <c r="G6" s="17" t="s">
        <v>70</v>
      </c>
      <c r="H6" s="17" t="s">
        <v>71</v>
      </c>
      <c r="I6" s="17" t="s">
        <v>72</v>
      </c>
      <c r="J6" s="14" t="s">
        <v>73</v>
      </c>
      <c r="K6" s="17" t="s">
        <v>74</v>
      </c>
      <c r="L6" s="17" t="s">
        <v>75</v>
      </c>
      <c r="M6" s="17" t="s">
        <v>76</v>
      </c>
      <c r="N6" s="17" t="s">
        <v>77</v>
      </c>
      <c r="O6" s="17" t="s">
        <v>53</v>
      </c>
      <c r="P6" s="17" t="s">
        <v>78</v>
      </c>
      <c r="Q6" s="24" t="s">
        <v>55</v>
      </c>
      <c r="R6" s="24" t="s">
        <v>68</v>
      </c>
      <c r="S6" s="25">
        <v>100</v>
      </c>
      <c r="T6" s="25">
        <v>2023</v>
      </c>
      <c r="U6" s="24" t="s">
        <v>79</v>
      </c>
      <c r="V6" s="24" t="s">
        <v>58</v>
      </c>
      <c r="W6" s="18">
        <v>0.59989999999999999</v>
      </c>
      <c r="X6" s="18">
        <v>0.79990000000000006</v>
      </c>
      <c r="Y6" s="19">
        <v>1.3</v>
      </c>
      <c r="Z6" s="25">
        <v>100</v>
      </c>
      <c r="AA6" s="17">
        <v>100</v>
      </c>
      <c r="AB6" s="17">
        <v>0</v>
      </c>
      <c r="AC6" s="20">
        <v>24.27</v>
      </c>
      <c r="AD6" s="20">
        <v>19.7</v>
      </c>
      <c r="AE6" s="26">
        <f t="shared" si="4"/>
        <v>0.81170168932838893</v>
      </c>
      <c r="AF6" s="23" t="str">
        <f t="shared" ref="AF6:AF33" si="9">IF(AE6="","",IF(AE6&gt;1.3,"Rojo",IF($V6="Ascendente",IF(AND(AE6=0,AE6=0),0,IF(AND(AE6&lt;=$W6,AE6&gt;0),"Rojo",IF(AND(AE6&gt;$W6,AE6&lt;=$X6),"Amarillo",IF(AND(AE6&gt;$X6,AE6&lt;=$Y6),"Verde")))),IF($V6="Descendente",IF(AND(AE6&gt;=$Y6,AE6&lt;$X6),"Verde",IF(AND(AE6&gt;=$X6,AE6&lt;$W6),"Amarillo",IF(AND(AE6&gt;=$W6,AE6&gt;1.3),"Rojo",0)))))))</f>
        <v>Verde</v>
      </c>
      <c r="AG6" s="20">
        <v>25.31</v>
      </c>
      <c r="AH6" s="20">
        <v>24.35</v>
      </c>
      <c r="AI6" s="26">
        <f t="shared" si="0"/>
        <v>0.96207032793362313</v>
      </c>
      <c r="AJ6" s="23" t="str">
        <f t="shared" si="1"/>
        <v>Verde</v>
      </c>
      <c r="AK6" s="20">
        <v>25.12</v>
      </c>
      <c r="AL6" s="20">
        <v>21.64</v>
      </c>
      <c r="AM6" s="26">
        <f t="shared" si="2"/>
        <v>0.86146496815286622</v>
      </c>
      <c r="AN6" s="23" t="str">
        <f t="shared" si="5"/>
        <v>Verde</v>
      </c>
      <c r="AO6" s="20">
        <v>24.91</v>
      </c>
      <c r="AP6" s="20">
        <v>24.91</v>
      </c>
      <c r="AQ6" s="26">
        <f t="shared" si="6"/>
        <v>1</v>
      </c>
      <c r="AR6" s="23" t="str">
        <f t="shared" si="7"/>
        <v>Verde</v>
      </c>
      <c r="AS6" s="20">
        <f t="shared" ref="AS6:AS19" si="10">+AD6+AH6+AL6+AP6</f>
        <v>90.6</v>
      </c>
      <c r="AT6" s="27">
        <f t="shared" si="8"/>
        <v>0.90599999999999992</v>
      </c>
      <c r="AU6" s="23" t="str">
        <f t="shared" si="3"/>
        <v>Verde</v>
      </c>
    </row>
    <row r="7" spans="1:47" ht="74.650000000000006" customHeight="1" x14ac:dyDescent="0.25">
      <c r="A7" s="12" t="s">
        <v>42</v>
      </c>
      <c r="B7" s="13">
        <v>2024</v>
      </c>
      <c r="C7" s="13" t="s">
        <v>269</v>
      </c>
      <c r="D7" s="12" t="s">
        <v>43</v>
      </c>
      <c r="E7" s="12" t="s">
        <v>44</v>
      </c>
      <c r="F7" s="14" t="s">
        <v>42</v>
      </c>
      <c r="G7" s="17" t="s">
        <v>70</v>
      </c>
      <c r="H7" s="17" t="s">
        <v>80</v>
      </c>
      <c r="I7" s="17" t="s">
        <v>81</v>
      </c>
      <c r="J7" s="14" t="s">
        <v>82</v>
      </c>
      <c r="K7" s="17" t="s">
        <v>83</v>
      </c>
      <c r="L7" s="17" t="s">
        <v>84</v>
      </c>
      <c r="M7" s="17" t="s">
        <v>85</v>
      </c>
      <c r="N7" s="17" t="s">
        <v>86</v>
      </c>
      <c r="O7" s="17" t="s">
        <v>53</v>
      </c>
      <c r="P7" s="17" t="s">
        <v>78</v>
      </c>
      <c r="Q7" s="24" t="s">
        <v>55</v>
      </c>
      <c r="R7" s="24" t="s">
        <v>68</v>
      </c>
      <c r="S7" s="25">
        <v>242</v>
      </c>
      <c r="T7" s="25">
        <v>2023</v>
      </c>
      <c r="U7" s="24" t="s">
        <v>87</v>
      </c>
      <c r="V7" s="24" t="s">
        <v>58</v>
      </c>
      <c r="W7" s="18">
        <v>0.59989999999999999</v>
      </c>
      <c r="X7" s="18">
        <v>0.79990000000000006</v>
      </c>
      <c r="Y7" s="19">
        <v>1.3</v>
      </c>
      <c r="Z7" s="25">
        <v>132</v>
      </c>
      <c r="AA7" s="17">
        <v>179</v>
      </c>
      <c r="AB7" s="17">
        <v>0</v>
      </c>
      <c r="AC7" s="20">
        <v>41</v>
      </c>
      <c r="AD7" s="20">
        <v>41</v>
      </c>
      <c r="AE7" s="26">
        <f t="shared" si="4"/>
        <v>1</v>
      </c>
      <c r="AF7" s="23" t="str">
        <f t="shared" si="9"/>
        <v>Verde</v>
      </c>
      <c r="AG7" s="20">
        <v>51</v>
      </c>
      <c r="AH7" s="20">
        <v>51</v>
      </c>
      <c r="AI7" s="26">
        <f t="shared" si="0"/>
        <v>1</v>
      </c>
      <c r="AJ7" s="23" t="str">
        <f t="shared" si="1"/>
        <v>Verde</v>
      </c>
      <c r="AK7" s="20">
        <v>52</v>
      </c>
      <c r="AL7" s="20">
        <v>44</v>
      </c>
      <c r="AM7" s="26">
        <f t="shared" ref="AM7:AM33" si="11">IF(AL7=0,0,IFERROR(AL7/AK7,""))</f>
        <v>0.84615384615384615</v>
      </c>
      <c r="AN7" s="23" t="str">
        <f t="shared" si="5"/>
        <v>Verde</v>
      </c>
      <c r="AO7" s="36">
        <v>35</v>
      </c>
      <c r="AP7" s="20">
        <v>54</v>
      </c>
      <c r="AQ7" s="26">
        <f t="shared" si="6"/>
        <v>1.5428571428571429</v>
      </c>
      <c r="AR7" s="23" t="str">
        <f t="shared" si="7"/>
        <v>Rojo</v>
      </c>
      <c r="AS7" s="20">
        <f t="shared" si="10"/>
        <v>190</v>
      </c>
      <c r="AT7" s="27">
        <f t="shared" si="8"/>
        <v>1.0614525139664805</v>
      </c>
      <c r="AU7" s="23" t="str">
        <f t="shared" si="3"/>
        <v>Verde</v>
      </c>
    </row>
    <row r="8" spans="1:47" ht="74.650000000000006" customHeight="1" x14ac:dyDescent="0.25">
      <c r="A8" s="12" t="s">
        <v>42</v>
      </c>
      <c r="B8" s="13">
        <v>2024</v>
      </c>
      <c r="C8" s="13" t="s">
        <v>269</v>
      </c>
      <c r="D8" s="12" t="s">
        <v>43</v>
      </c>
      <c r="E8" s="12" t="s">
        <v>44</v>
      </c>
      <c r="F8" s="14" t="s">
        <v>42</v>
      </c>
      <c r="G8" s="17" t="s">
        <v>70</v>
      </c>
      <c r="H8" s="17" t="s">
        <v>80</v>
      </c>
      <c r="I8" s="17" t="s">
        <v>88</v>
      </c>
      <c r="J8" s="14" t="s">
        <v>89</v>
      </c>
      <c r="K8" s="17" t="s">
        <v>90</v>
      </c>
      <c r="L8" s="17" t="s">
        <v>91</v>
      </c>
      <c r="M8" s="17" t="s">
        <v>92</v>
      </c>
      <c r="N8" s="17" t="s">
        <v>93</v>
      </c>
      <c r="O8" s="17" t="s">
        <v>53</v>
      </c>
      <c r="P8" s="17" t="s">
        <v>78</v>
      </c>
      <c r="Q8" s="24" t="s">
        <v>55</v>
      </c>
      <c r="R8" s="24" t="s">
        <v>56</v>
      </c>
      <c r="S8" s="25">
        <v>1</v>
      </c>
      <c r="T8" s="25">
        <v>2023</v>
      </c>
      <c r="U8" s="24" t="s">
        <v>94</v>
      </c>
      <c r="V8" s="24" t="s">
        <v>58</v>
      </c>
      <c r="W8" s="18">
        <v>0.59989999999999999</v>
      </c>
      <c r="X8" s="18">
        <v>0.79990000000000006</v>
      </c>
      <c r="Y8" s="19">
        <v>1</v>
      </c>
      <c r="Z8" s="25">
        <v>1</v>
      </c>
      <c r="AA8" s="17">
        <v>1</v>
      </c>
      <c r="AB8" s="17">
        <v>0</v>
      </c>
      <c r="AC8" s="20">
        <v>0</v>
      </c>
      <c r="AD8" s="20">
        <v>0</v>
      </c>
      <c r="AE8" s="26">
        <f t="shared" si="4"/>
        <v>0</v>
      </c>
      <c r="AF8" s="23">
        <f t="shared" si="9"/>
        <v>0</v>
      </c>
      <c r="AG8" s="20">
        <v>0</v>
      </c>
      <c r="AH8" s="20">
        <v>0</v>
      </c>
      <c r="AI8" s="26">
        <f t="shared" si="0"/>
        <v>0</v>
      </c>
      <c r="AJ8" s="23">
        <f t="shared" si="1"/>
        <v>0</v>
      </c>
      <c r="AK8" s="20">
        <v>0</v>
      </c>
      <c r="AL8" s="20">
        <v>0</v>
      </c>
      <c r="AM8" s="26">
        <f t="shared" si="11"/>
        <v>0</v>
      </c>
      <c r="AN8" s="23">
        <f t="shared" si="5"/>
        <v>0</v>
      </c>
      <c r="AO8" s="20">
        <v>1</v>
      </c>
      <c r="AP8" s="20">
        <v>1</v>
      </c>
      <c r="AQ8" s="26">
        <f t="shared" si="6"/>
        <v>1</v>
      </c>
      <c r="AR8" s="23" t="str">
        <f t="shared" si="7"/>
        <v>Verde</v>
      </c>
      <c r="AS8" s="20">
        <f t="shared" si="10"/>
        <v>1</v>
      </c>
      <c r="AT8" s="27">
        <f t="shared" si="8"/>
        <v>1</v>
      </c>
      <c r="AU8" s="23" t="str">
        <f t="shared" si="3"/>
        <v>Verde</v>
      </c>
    </row>
    <row r="9" spans="1:47" ht="74.650000000000006" customHeight="1" x14ac:dyDescent="0.25">
      <c r="A9" s="12" t="s">
        <v>42</v>
      </c>
      <c r="B9" s="13">
        <v>2024</v>
      </c>
      <c r="C9" s="13" t="s">
        <v>269</v>
      </c>
      <c r="D9" s="12" t="s">
        <v>43</v>
      </c>
      <c r="E9" s="12" t="s">
        <v>44</v>
      </c>
      <c r="F9" s="14" t="s">
        <v>42</v>
      </c>
      <c r="G9" s="17" t="s">
        <v>70</v>
      </c>
      <c r="H9" s="17" t="s">
        <v>80</v>
      </c>
      <c r="I9" s="17" t="s">
        <v>95</v>
      </c>
      <c r="J9" s="14" t="s">
        <v>96</v>
      </c>
      <c r="K9" s="17" t="s">
        <v>97</v>
      </c>
      <c r="L9" s="17" t="s">
        <v>98</v>
      </c>
      <c r="M9" s="17" t="s">
        <v>99</v>
      </c>
      <c r="N9" s="17" t="s">
        <v>100</v>
      </c>
      <c r="O9" s="17" t="s">
        <v>53</v>
      </c>
      <c r="P9" s="17" t="s">
        <v>78</v>
      </c>
      <c r="Q9" s="24" t="s">
        <v>55</v>
      </c>
      <c r="R9" s="24" t="s">
        <v>101</v>
      </c>
      <c r="S9" s="25">
        <v>2</v>
      </c>
      <c r="T9" s="24">
        <v>2023</v>
      </c>
      <c r="U9" s="24" t="s">
        <v>102</v>
      </c>
      <c r="V9" s="24" t="s">
        <v>58</v>
      </c>
      <c r="W9" s="18">
        <v>0.59989999999999999</v>
      </c>
      <c r="X9" s="18">
        <v>0.79990000000000006</v>
      </c>
      <c r="Y9" s="19">
        <v>1.3</v>
      </c>
      <c r="Z9" s="25">
        <v>2</v>
      </c>
      <c r="AA9" s="17">
        <v>2</v>
      </c>
      <c r="AB9" s="17">
        <v>0</v>
      </c>
      <c r="AC9" s="20">
        <v>0</v>
      </c>
      <c r="AD9" s="20">
        <v>0</v>
      </c>
      <c r="AE9" s="26">
        <f t="shared" si="4"/>
        <v>0</v>
      </c>
      <c r="AF9" s="23">
        <f t="shared" si="9"/>
        <v>0</v>
      </c>
      <c r="AG9" s="20">
        <v>1</v>
      </c>
      <c r="AH9" s="20">
        <v>1</v>
      </c>
      <c r="AI9" s="26">
        <f t="shared" si="0"/>
        <v>1</v>
      </c>
      <c r="AJ9" s="23" t="str">
        <f t="shared" si="1"/>
        <v>Verde</v>
      </c>
      <c r="AK9" s="20">
        <v>0</v>
      </c>
      <c r="AL9" s="20">
        <v>0</v>
      </c>
      <c r="AM9" s="26">
        <f t="shared" si="11"/>
        <v>0</v>
      </c>
      <c r="AN9" s="23">
        <f t="shared" si="5"/>
        <v>0</v>
      </c>
      <c r="AO9" s="20">
        <v>1</v>
      </c>
      <c r="AP9" s="20">
        <v>1</v>
      </c>
      <c r="AQ9" s="26">
        <f t="shared" si="6"/>
        <v>1</v>
      </c>
      <c r="AR9" s="23" t="str">
        <f t="shared" si="7"/>
        <v>Verde</v>
      </c>
      <c r="AS9" s="20">
        <f t="shared" si="10"/>
        <v>2</v>
      </c>
      <c r="AT9" s="27">
        <f>IF(AS9=0,0,IFERROR(AS9/AA9,""))</f>
        <v>1</v>
      </c>
      <c r="AU9" s="23" t="str">
        <f t="shared" si="3"/>
        <v>Verde</v>
      </c>
    </row>
    <row r="10" spans="1:47" ht="74.650000000000006" customHeight="1" x14ac:dyDescent="0.25">
      <c r="A10" s="12" t="s">
        <v>42</v>
      </c>
      <c r="B10" s="13">
        <v>2024</v>
      </c>
      <c r="C10" s="13" t="s">
        <v>269</v>
      </c>
      <c r="D10" s="12" t="s">
        <v>43</v>
      </c>
      <c r="E10" s="12" t="s">
        <v>44</v>
      </c>
      <c r="F10" s="14" t="s">
        <v>42</v>
      </c>
      <c r="G10" s="17" t="s">
        <v>70</v>
      </c>
      <c r="H10" s="17" t="s">
        <v>80</v>
      </c>
      <c r="I10" s="17" t="s">
        <v>103</v>
      </c>
      <c r="J10" s="14" t="s">
        <v>104</v>
      </c>
      <c r="K10" s="17" t="s">
        <v>105</v>
      </c>
      <c r="L10" s="17" t="s">
        <v>106</v>
      </c>
      <c r="M10" s="17" t="s">
        <v>107</v>
      </c>
      <c r="N10" s="17" t="s">
        <v>108</v>
      </c>
      <c r="O10" s="17" t="s">
        <v>53</v>
      </c>
      <c r="P10" s="17" t="s">
        <v>78</v>
      </c>
      <c r="Q10" s="24" t="s">
        <v>55</v>
      </c>
      <c r="R10" s="24" t="s">
        <v>56</v>
      </c>
      <c r="S10" s="25">
        <v>143</v>
      </c>
      <c r="T10" s="25">
        <v>2023</v>
      </c>
      <c r="U10" s="24" t="s">
        <v>87</v>
      </c>
      <c r="V10" s="24" t="s">
        <v>58</v>
      </c>
      <c r="W10" s="18">
        <v>0.59989999999999999</v>
      </c>
      <c r="X10" s="18">
        <v>0.79990000000000006</v>
      </c>
      <c r="Y10" s="19">
        <v>1.3</v>
      </c>
      <c r="Z10" s="25">
        <v>97</v>
      </c>
      <c r="AA10" s="17">
        <v>97</v>
      </c>
      <c r="AB10" s="17">
        <v>0</v>
      </c>
      <c r="AC10" s="20">
        <v>24</v>
      </c>
      <c r="AD10" s="20">
        <v>26</v>
      </c>
      <c r="AE10" s="26">
        <f t="shared" si="4"/>
        <v>1.0833333333333333</v>
      </c>
      <c r="AF10" s="23" t="str">
        <f t="shared" si="9"/>
        <v>Verde</v>
      </c>
      <c r="AG10" s="20">
        <v>24</v>
      </c>
      <c r="AH10" s="20">
        <v>24</v>
      </c>
      <c r="AI10" s="26">
        <f t="shared" si="0"/>
        <v>1</v>
      </c>
      <c r="AJ10" s="23" t="str">
        <f t="shared" si="1"/>
        <v>Verde</v>
      </c>
      <c r="AK10" s="20">
        <v>24</v>
      </c>
      <c r="AL10" s="20">
        <v>21</v>
      </c>
      <c r="AM10" s="26">
        <f t="shared" si="11"/>
        <v>0.875</v>
      </c>
      <c r="AN10" s="23" t="str">
        <f t="shared" si="5"/>
        <v>Verde</v>
      </c>
      <c r="AO10" s="20">
        <v>25</v>
      </c>
      <c r="AP10" s="20">
        <v>22</v>
      </c>
      <c r="AQ10" s="26">
        <f t="shared" si="6"/>
        <v>0.88</v>
      </c>
      <c r="AR10" s="23" t="str">
        <f t="shared" si="7"/>
        <v>Verde</v>
      </c>
      <c r="AS10" s="20">
        <f t="shared" si="10"/>
        <v>93</v>
      </c>
      <c r="AT10" s="27">
        <f t="shared" si="8"/>
        <v>0.95876288659793818</v>
      </c>
      <c r="AU10" s="23" t="str">
        <f t="shared" si="3"/>
        <v>Verde</v>
      </c>
    </row>
    <row r="11" spans="1:47" ht="74.650000000000006" customHeight="1" x14ac:dyDescent="0.25">
      <c r="A11" s="12" t="s">
        <v>42</v>
      </c>
      <c r="B11" s="13">
        <v>2024</v>
      </c>
      <c r="C11" s="13" t="s">
        <v>269</v>
      </c>
      <c r="D11" s="12" t="s">
        <v>43</v>
      </c>
      <c r="E11" s="12" t="s">
        <v>44</v>
      </c>
      <c r="F11" s="14" t="s">
        <v>42</v>
      </c>
      <c r="G11" s="17" t="s">
        <v>70</v>
      </c>
      <c r="H11" s="17" t="s">
        <v>80</v>
      </c>
      <c r="I11" s="17" t="s">
        <v>109</v>
      </c>
      <c r="J11" s="14" t="s">
        <v>110</v>
      </c>
      <c r="K11" s="17" t="s">
        <v>111</v>
      </c>
      <c r="L11" s="17" t="s">
        <v>112</v>
      </c>
      <c r="M11" s="17" t="s">
        <v>113</v>
      </c>
      <c r="N11" s="17" t="s">
        <v>114</v>
      </c>
      <c r="O11" s="17" t="s">
        <v>53</v>
      </c>
      <c r="P11" s="17" t="s">
        <v>78</v>
      </c>
      <c r="Q11" s="24" t="s">
        <v>55</v>
      </c>
      <c r="R11" s="24" t="s">
        <v>68</v>
      </c>
      <c r="S11" s="24" t="s">
        <v>115</v>
      </c>
      <c r="T11" s="25">
        <v>2023</v>
      </c>
      <c r="U11" s="24" t="s">
        <v>116</v>
      </c>
      <c r="V11" s="24" t="s">
        <v>58</v>
      </c>
      <c r="W11" s="18">
        <v>0.59989999999999999</v>
      </c>
      <c r="X11" s="18">
        <v>0.79990000000000006</v>
      </c>
      <c r="Y11" s="19">
        <v>1.3</v>
      </c>
      <c r="Z11" s="25">
        <v>1864</v>
      </c>
      <c r="AA11" s="17">
        <v>2314</v>
      </c>
      <c r="AB11" s="17">
        <v>0</v>
      </c>
      <c r="AC11" s="20">
        <v>514</v>
      </c>
      <c r="AD11" s="20">
        <v>514</v>
      </c>
      <c r="AE11" s="26">
        <f t="shared" si="4"/>
        <v>1</v>
      </c>
      <c r="AF11" s="23" t="str">
        <f t="shared" si="9"/>
        <v>Verde</v>
      </c>
      <c r="AG11" s="20">
        <v>600</v>
      </c>
      <c r="AH11" s="20">
        <v>549</v>
      </c>
      <c r="AI11" s="26">
        <f t="shared" si="0"/>
        <v>0.91500000000000004</v>
      </c>
      <c r="AJ11" s="23" t="str">
        <f t="shared" si="1"/>
        <v>Verde</v>
      </c>
      <c r="AK11" s="20">
        <v>600</v>
      </c>
      <c r="AL11" s="20">
        <v>651</v>
      </c>
      <c r="AM11" s="26">
        <f t="shared" si="11"/>
        <v>1.085</v>
      </c>
      <c r="AN11" s="23" t="str">
        <f t="shared" si="5"/>
        <v>Verde</v>
      </c>
      <c r="AO11" s="20">
        <v>600</v>
      </c>
      <c r="AP11" s="20">
        <v>400</v>
      </c>
      <c r="AQ11" s="26">
        <f t="shared" si="6"/>
        <v>0.66666666666666663</v>
      </c>
      <c r="AR11" s="23" t="str">
        <f t="shared" si="7"/>
        <v>Amarillo</v>
      </c>
      <c r="AS11" s="20">
        <f t="shared" si="10"/>
        <v>2114</v>
      </c>
      <c r="AT11" s="27">
        <f t="shared" si="8"/>
        <v>0.91356957649092485</v>
      </c>
      <c r="AU11" s="23" t="str">
        <f t="shared" si="3"/>
        <v>Verde</v>
      </c>
    </row>
    <row r="12" spans="1:47" ht="74.650000000000006" customHeight="1" x14ac:dyDescent="0.25">
      <c r="A12" s="12" t="s">
        <v>42</v>
      </c>
      <c r="B12" s="13">
        <v>2024</v>
      </c>
      <c r="C12" s="13" t="s">
        <v>269</v>
      </c>
      <c r="D12" s="12" t="s">
        <v>43</v>
      </c>
      <c r="E12" s="12" t="s">
        <v>44</v>
      </c>
      <c r="F12" s="14" t="s">
        <v>42</v>
      </c>
      <c r="G12" s="17" t="s">
        <v>70</v>
      </c>
      <c r="H12" s="17" t="s">
        <v>80</v>
      </c>
      <c r="I12" s="17" t="s">
        <v>117</v>
      </c>
      <c r="J12" s="14" t="s">
        <v>118</v>
      </c>
      <c r="K12" s="17" t="s">
        <v>119</v>
      </c>
      <c r="L12" s="17" t="s">
        <v>120</v>
      </c>
      <c r="M12" s="17" t="s">
        <v>121</v>
      </c>
      <c r="N12" s="17" t="s">
        <v>122</v>
      </c>
      <c r="O12" s="17" t="s">
        <v>53</v>
      </c>
      <c r="P12" s="17" t="s">
        <v>78</v>
      </c>
      <c r="Q12" s="24" t="s">
        <v>55</v>
      </c>
      <c r="R12" s="24" t="s">
        <v>68</v>
      </c>
      <c r="S12" s="25">
        <v>4</v>
      </c>
      <c r="T12" s="25">
        <v>2023</v>
      </c>
      <c r="U12" s="24" t="s">
        <v>123</v>
      </c>
      <c r="V12" s="24" t="s">
        <v>58</v>
      </c>
      <c r="W12" s="18">
        <v>0.59989999999999999</v>
      </c>
      <c r="X12" s="18">
        <v>0.79990000000000006</v>
      </c>
      <c r="Y12" s="19">
        <v>1</v>
      </c>
      <c r="Z12" s="25">
        <v>4</v>
      </c>
      <c r="AA12" s="17">
        <v>4</v>
      </c>
      <c r="AB12" s="17">
        <v>0</v>
      </c>
      <c r="AC12" s="20">
        <v>1</v>
      </c>
      <c r="AD12" s="20">
        <v>1</v>
      </c>
      <c r="AE12" s="26">
        <f t="shared" si="4"/>
        <v>1</v>
      </c>
      <c r="AF12" s="23" t="str">
        <f t="shared" si="9"/>
        <v>Verde</v>
      </c>
      <c r="AG12" s="20">
        <v>1</v>
      </c>
      <c r="AH12" s="20">
        <v>1</v>
      </c>
      <c r="AI12" s="26">
        <f t="shared" si="0"/>
        <v>1</v>
      </c>
      <c r="AJ12" s="23" t="str">
        <f t="shared" si="1"/>
        <v>Verde</v>
      </c>
      <c r="AK12" s="20">
        <v>1</v>
      </c>
      <c r="AL12" s="20">
        <v>1</v>
      </c>
      <c r="AM12" s="26">
        <f t="shared" si="11"/>
        <v>1</v>
      </c>
      <c r="AN12" s="23" t="str">
        <f t="shared" si="5"/>
        <v>Verde</v>
      </c>
      <c r="AO12" s="20">
        <v>1</v>
      </c>
      <c r="AP12" s="20">
        <v>1</v>
      </c>
      <c r="AQ12" s="26">
        <f t="shared" si="6"/>
        <v>1</v>
      </c>
      <c r="AR12" s="23" t="str">
        <f t="shared" si="7"/>
        <v>Verde</v>
      </c>
      <c r="AS12" s="20">
        <f t="shared" si="10"/>
        <v>4</v>
      </c>
      <c r="AT12" s="27">
        <f t="shared" si="8"/>
        <v>1</v>
      </c>
      <c r="AU12" s="23" t="str">
        <f t="shared" si="3"/>
        <v>Verde</v>
      </c>
    </row>
    <row r="13" spans="1:47" ht="74.650000000000006" customHeight="1" x14ac:dyDescent="0.25">
      <c r="A13" s="12" t="s">
        <v>42</v>
      </c>
      <c r="B13" s="13">
        <v>2024</v>
      </c>
      <c r="C13" s="13" t="s">
        <v>269</v>
      </c>
      <c r="D13" s="12" t="s">
        <v>43</v>
      </c>
      <c r="E13" s="12" t="s">
        <v>44</v>
      </c>
      <c r="F13" s="14" t="s">
        <v>42</v>
      </c>
      <c r="G13" s="17" t="s">
        <v>70</v>
      </c>
      <c r="H13" s="17" t="s">
        <v>80</v>
      </c>
      <c r="I13" s="17" t="s">
        <v>124</v>
      </c>
      <c r="J13" s="14" t="s">
        <v>125</v>
      </c>
      <c r="K13" s="17" t="s">
        <v>126</v>
      </c>
      <c r="L13" s="17" t="s">
        <v>127</v>
      </c>
      <c r="M13" s="17" t="s">
        <v>128</v>
      </c>
      <c r="N13" s="17" t="s">
        <v>129</v>
      </c>
      <c r="O13" s="17" t="s">
        <v>53</v>
      </c>
      <c r="P13" s="17" t="s">
        <v>78</v>
      </c>
      <c r="Q13" s="24" t="s">
        <v>55</v>
      </c>
      <c r="R13" s="24" t="s">
        <v>68</v>
      </c>
      <c r="S13" s="25">
        <v>4</v>
      </c>
      <c r="T13" s="25">
        <v>2023</v>
      </c>
      <c r="U13" s="28" t="s">
        <v>130</v>
      </c>
      <c r="V13" s="24" t="s">
        <v>58</v>
      </c>
      <c r="W13" s="18">
        <v>0.59989999999999999</v>
      </c>
      <c r="X13" s="18">
        <v>0.79990000000000006</v>
      </c>
      <c r="Y13" s="19">
        <v>1</v>
      </c>
      <c r="Z13" s="25">
        <v>4</v>
      </c>
      <c r="AA13" s="17">
        <v>4</v>
      </c>
      <c r="AB13" s="17">
        <v>0</v>
      </c>
      <c r="AC13" s="20">
        <v>1</v>
      </c>
      <c r="AD13" s="20">
        <v>1</v>
      </c>
      <c r="AE13" s="26">
        <f t="shared" si="4"/>
        <v>1</v>
      </c>
      <c r="AF13" s="23" t="str">
        <f t="shared" si="9"/>
        <v>Verde</v>
      </c>
      <c r="AG13" s="20">
        <v>1</v>
      </c>
      <c r="AH13" s="20">
        <v>1</v>
      </c>
      <c r="AI13" s="26">
        <f t="shared" si="0"/>
        <v>1</v>
      </c>
      <c r="AJ13" s="23" t="str">
        <f t="shared" si="1"/>
        <v>Verde</v>
      </c>
      <c r="AK13" s="20">
        <v>1</v>
      </c>
      <c r="AL13" s="20">
        <v>1</v>
      </c>
      <c r="AM13" s="26">
        <f t="shared" si="11"/>
        <v>1</v>
      </c>
      <c r="AN13" s="23" t="str">
        <f t="shared" si="5"/>
        <v>Verde</v>
      </c>
      <c r="AO13" s="20">
        <v>1</v>
      </c>
      <c r="AP13" s="20">
        <v>1</v>
      </c>
      <c r="AQ13" s="26">
        <f t="shared" si="6"/>
        <v>1</v>
      </c>
      <c r="AR13" s="23" t="str">
        <f t="shared" si="7"/>
        <v>Verde</v>
      </c>
      <c r="AS13" s="20">
        <f t="shared" si="10"/>
        <v>4</v>
      </c>
      <c r="AT13" s="27">
        <f t="shared" si="8"/>
        <v>1</v>
      </c>
      <c r="AU13" s="23" t="str">
        <f t="shared" si="3"/>
        <v>Verde</v>
      </c>
    </row>
    <row r="14" spans="1:47" ht="74.650000000000006" customHeight="1" x14ac:dyDescent="0.25">
      <c r="A14" s="12" t="s">
        <v>42</v>
      </c>
      <c r="B14" s="13">
        <v>2024</v>
      </c>
      <c r="C14" s="13" t="s">
        <v>269</v>
      </c>
      <c r="D14" s="12" t="s">
        <v>43</v>
      </c>
      <c r="E14" s="12" t="s">
        <v>44</v>
      </c>
      <c r="F14" s="14" t="s">
        <v>42</v>
      </c>
      <c r="G14" s="17" t="s">
        <v>70</v>
      </c>
      <c r="H14" s="17" t="s">
        <v>80</v>
      </c>
      <c r="I14" s="17" t="s">
        <v>131</v>
      </c>
      <c r="J14" s="14" t="s">
        <v>132</v>
      </c>
      <c r="K14" s="17" t="s">
        <v>133</v>
      </c>
      <c r="L14" s="17" t="s">
        <v>134</v>
      </c>
      <c r="M14" s="17" t="s">
        <v>135</v>
      </c>
      <c r="N14" s="17" t="s">
        <v>136</v>
      </c>
      <c r="O14" s="17" t="s">
        <v>53</v>
      </c>
      <c r="P14" s="17" t="s">
        <v>78</v>
      </c>
      <c r="Q14" s="24" t="s">
        <v>55</v>
      </c>
      <c r="R14" s="24" t="s">
        <v>56</v>
      </c>
      <c r="S14" s="25">
        <v>1</v>
      </c>
      <c r="T14" s="25">
        <v>2023</v>
      </c>
      <c r="U14" s="24" t="s">
        <v>137</v>
      </c>
      <c r="V14" s="24" t="s">
        <v>58</v>
      </c>
      <c r="W14" s="18">
        <v>0.59989999999999999</v>
      </c>
      <c r="X14" s="18">
        <v>0.79990000000000006</v>
      </c>
      <c r="Y14" s="19">
        <v>1</v>
      </c>
      <c r="Z14" s="25">
        <v>1</v>
      </c>
      <c r="AA14" s="17">
        <v>1</v>
      </c>
      <c r="AB14" s="17">
        <v>0</v>
      </c>
      <c r="AC14" s="20">
        <v>1</v>
      </c>
      <c r="AD14" s="20">
        <v>1</v>
      </c>
      <c r="AE14" s="26">
        <f t="shared" si="4"/>
        <v>1</v>
      </c>
      <c r="AF14" s="23" t="str">
        <f t="shared" si="9"/>
        <v>Verde</v>
      </c>
      <c r="AG14" s="20">
        <v>0</v>
      </c>
      <c r="AH14" s="20">
        <v>0</v>
      </c>
      <c r="AI14" s="26">
        <f t="shared" si="0"/>
        <v>0</v>
      </c>
      <c r="AJ14" s="23">
        <f t="shared" si="1"/>
        <v>0</v>
      </c>
      <c r="AK14" s="20">
        <v>0</v>
      </c>
      <c r="AL14" s="20">
        <v>0</v>
      </c>
      <c r="AM14" s="26">
        <f t="shared" si="11"/>
        <v>0</v>
      </c>
      <c r="AN14" s="23">
        <f t="shared" si="5"/>
        <v>0</v>
      </c>
      <c r="AO14" s="20">
        <v>0</v>
      </c>
      <c r="AP14" s="20">
        <v>0</v>
      </c>
      <c r="AQ14" s="26">
        <f t="shared" si="6"/>
        <v>0</v>
      </c>
      <c r="AR14" s="23">
        <f t="shared" si="7"/>
        <v>0</v>
      </c>
      <c r="AS14" s="20">
        <f t="shared" si="10"/>
        <v>1</v>
      </c>
      <c r="AT14" s="27">
        <f t="shared" si="8"/>
        <v>1</v>
      </c>
      <c r="AU14" s="23" t="str">
        <f t="shared" si="3"/>
        <v>Verde</v>
      </c>
    </row>
    <row r="15" spans="1:47" ht="74.650000000000006" customHeight="1" x14ac:dyDescent="0.25">
      <c r="A15" s="12" t="s">
        <v>42</v>
      </c>
      <c r="B15" s="13">
        <v>2024</v>
      </c>
      <c r="C15" s="13" t="s">
        <v>269</v>
      </c>
      <c r="D15" s="12" t="s">
        <v>43</v>
      </c>
      <c r="E15" s="12" t="s">
        <v>44</v>
      </c>
      <c r="F15" s="14" t="s">
        <v>42</v>
      </c>
      <c r="G15" s="17" t="s">
        <v>70</v>
      </c>
      <c r="H15" s="17" t="s">
        <v>80</v>
      </c>
      <c r="I15" s="17" t="s">
        <v>138</v>
      </c>
      <c r="J15" s="14" t="s">
        <v>139</v>
      </c>
      <c r="K15" s="17" t="s">
        <v>140</v>
      </c>
      <c r="L15" s="17" t="s">
        <v>141</v>
      </c>
      <c r="M15" s="17" t="s">
        <v>142</v>
      </c>
      <c r="N15" s="17" t="s">
        <v>136</v>
      </c>
      <c r="O15" s="17" t="s">
        <v>53</v>
      </c>
      <c r="P15" s="17" t="s">
        <v>78</v>
      </c>
      <c r="Q15" s="24" t="s">
        <v>55</v>
      </c>
      <c r="R15" s="24" t="s">
        <v>56</v>
      </c>
      <c r="S15" s="25">
        <v>1</v>
      </c>
      <c r="T15" s="25">
        <v>2023</v>
      </c>
      <c r="U15" s="24" t="s">
        <v>143</v>
      </c>
      <c r="V15" s="24" t="s">
        <v>58</v>
      </c>
      <c r="W15" s="18">
        <v>0.59989999999999999</v>
      </c>
      <c r="X15" s="18">
        <v>0.79990000000000006</v>
      </c>
      <c r="Y15" s="19">
        <v>1</v>
      </c>
      <c r="Z15" s="25">
        <v>1</v>
      </c>
      <c r="AA15" s="17">
        <v>1</v>
      </c>
      <c r="AB15" s="17">
        <v>0</v>
      </c>
      <c r="AC15" s="20">
        <v>0</v>
      </c>
      <c r="AD15" s="20">
        <v>0</v>
      </c>
      <c r="AE15" s="26">
        <f t="shared" si="4"/>
        <v>0</v>
      </c>
      <c r="AF15" s="23">
        <f t="shared" si="9"/>
        <v>0</v>
      </c>
      <c r="AG15" s="20">
        <v>1</v>
      </c>
      <c r="AH15" s="20">
        <v>1</v>
      </c>
      <c r="AI15" s="26">
        <f t="shared" si="0"/>
        <v>1</v>
      </c>
      <c r="AJ15" s="23" t="str">
        <f t="shared" si="1"/>
        <v>Verde</v>
      </c>
      <c r="AK15" s="20">
        <v>0</v>
      </c>
      <c r="AL15" s="20">
        <v>0</v>
      </c>
      <c r="AM15" s="26">
        <f t="shared" si="11"/>
        <v>0</v>
      </c>
      <c r="AN15" s="23">
        <f t="shared" si="5"/>
        <v>0</v>
      </c>
      <c r="AO15" s="20">
        <v>0</v>
      </c>
      <c r="AP15" s="20">
        <v>0</v>
      </c>
      <c r="AQ15" s="26">
        <f t="shared" si="6"/>
        <v>0</v>
      </c>
      <c r="AR15" s="23">
        <f t="shared" si="7"/>
        <v>0</v>
      </c>
      <c r="AS15" s="20">
        <f t="shared" si="10"/>
        <v>1</v>
      </c>
      <c r="AT15" s="27">
        <f t="shared" si="8"/>
        <v>1</v>
      </c>
      <c r="AU15" s="23" t="str">
        <f t="shared" si="3"/>
        <v>Verde</v>
      </c>
    </row>
    <row r="16" spans="1:47" ht="74.650000000000006" customHeight="1" x14ac:dyDescent="0.25">
      <c r="A16" s="12" t="s">
        <v>42</v>
      </c>
      <c r="B16" s="13">
        <v>2024</v>
      </c>
      <c r="C16" s="13" t="s">
        <v>269</v>
      </c>
      <c r="D16" s="12" t="s">
        <v>43</v>
      </c>
      <c r="E16" s="12" t="s">
        <v>44</v>
      </c>
      <c r="F16" s="14" t="s">
        <v>42</v>
      </c>
      <c r="G16" s="17" t="s">
        <v>70</v>
      </c>
      <c r="H16" s="17" t="s">
        <v>71</v>
      </c>
      <c r="I16" s="17" t="s">
        <v>144</v>
      </c>
      <c r="J16" s="14" t="s">
        <v>145</v>
      </c>
      <c r="K16" s="17" t="s">
        <v>146</v>
      </c>
      <c r="L16" s="17" t="s">
        <v>147</v>
      </c>
      <c r="M16" s="17" t="s">
        <v>148</v>
      </c>
      <c r="N16" s="17" t="s">
        <v>149</v>
      </c>
      <c r="O16" s="17" t="s">
        <v>53</v>
      </c>
      <c r="P16" s="17" t="s">
        <v>78</v>
      </c>
      <c r="Q16" s="24" t="s">
        <v>55</v>
      </c>
      <c r="R16" s="24" t="s">
        <v>101</v>
      </c>
      <c r="S16" s="25">
        <v>3408</v>
      </c>
      <c r="T16" s="25">
        <v>2023</v>
      </c>
      <c r="U16" s="24" t="s">
        <v>150</v>
      </c>
      <c r="V16" s="24" t="s">
        <v>58</v>
      </c>
      <c r="W16" s="18">
        <v>0.59989999999999999</v>
      </c>
      <c r="X16" s="18">
        <v>0.79990000000000006</v>
      </c>
      <c r="Y16" s="19">
        <v>1.3</v>
      </c>
      <c r="Z16" s="25">
        <v>3408</v>
      </c>
      <c r="AA16" s="17">
        <v>3870</v>
      </c>
      <c r="AB16" s="17">
        <v>0</v>
      </c>
      <c r="AC16" s="20">
        <v>0</v>
      </c>
      <c r="AD16" s="20">
        <v>0</v>
      </c>
      <c r="AE16" s="26">
        <f t="shared" si="4"/>
        <v>0</v>
      </c>
      <c r="AF16" s="23">
        <f t="shared" si="9"/>
        <v>0</v>
      </c>
      <c r="AG16" s="20">
        <v>1314</v>
      </c>
      <c r="AH16" s="20">
        <v>1270</v>
      </c>
      <c r="AI16" s="26">
        <f t="shared" si="0"/>
        <v>0.9665144596651446</v>
      </c>
      <c r="AJ16" s="23" t="str">
        <f t="shared" si="1"/>
        <v>Verde</v>
      </c>
      <c r="AK16" s="20">
        <v>0</v>
      </c>
      <c r="AL16" s="20">
        <v>0</v>
      </c>
      <c r="AM16" s="26">
        <f t="shared" si="11"/>
        <v>0</v>
      </c>
      <c r="AN16" s="23">
        <f t="shared" si="5"/>
        <v>0</v>
      </c>
      <c r="AO16" s="20">
        <v>2628</v>
      </c>
      <c r="AP16" s="20">
        <v>2449</v>
      </c>
      <c r="AQ16" s="26">
        <f t="shared" si="6"/>
        <v>0.93188736681887363</v>
      </c>
      <c r="AR16" s="23" t="str">
        <f t="shared" si="7"/>
        <v>Verde</v>
      </c>
      <c r="AS16" s="20">
        <f t="shared" si="10"/>
        <v>3719</v>
      </c>
      <c r="AT16" s="27">
        <f t="shared" si="8"/>
        <v>0.96098191214470285</v>
      </c>
      <c r="AU16" s="23" t="str">
        <f t="shared" si="3"/>
        <v>Verde</v>
      </c>
    </row>
    <row r="17" spans="1:47" ht="74.650000000000006" customHeight="1" x14ac:dyDescent="0.25">
      <c r="A17" s="12" t="s">
        <v>42</v>
      </c>
      <c r="B17" s="13">
        <v>2024</v>
      </c>
      <c r="C17" s="13" t="s">
        <v>269</v>
      </c>
      <c r="D17" s="12" t="s">
        <v>43</v>
      </c>
      <c r="E17" s="12" t="s">
        <v>44</v>
      </c>
      <c r="F17" s="14" t="s">
        <v>42</v>
      </c>
      <c r="G17" s="17" t="s">
        <v>151</v>
      </c>
      <c r="H17" s="17" t="s">
        <v>71</v>
      </c>
      <c r="I17" s="17" t="s">
        <v>152</v>
      </c>
      <c r="J17" s="14" t="s">
        <v>153</v>
      </c>
      <c r="K17" s="17" t="s">
        <v>154</v>
      </c>
      <c r="L17" s="17" t="s">
        <v>155</v>
      </c>
      <c r="M17" s="17" t="s">
        <v>156</v>
      </c>
      <c r="N17" s="17" t="s">
        <v>157</v>
      </c>
      <c r="O17" s="17" t="s">
        <v>53</v>
      </c>
      <c r="P17" s="17" t="s">
        <v>78</v>
      </c>
      <c r="Q17" s="24" t="s">
        <v>55</v>
      </c>
      <c r="R17" s="24" t="s">
        <v>56</v>
      </c>
      <c r="S17" s="25">
        <v>16</v>
      </c>
      <c r="T17" s="25">
        <v>2023</v>
      </c>
      <c r="U17" s="24" t="s">
        <v>158</v>
      </c>
      <c r="V17" s="24" t="s">
        <v>58</v>
      </c>
      <c r="W17" s="18">
        <v>0.59989999999999999</v>
      </c>
      <c r="X17" s="18">
        <v>0.79990000000000006</v>
      </c>
      <c r="Y17" s="19">
        <v>1</v>
      </c>
      <c r="Z17" s="25">
        <v>24</v>
      </c>
      <c r="AA17" s="17">
        <v>24</v>
      </c>
      <c r="AB17" s="17">
        <v>0</v>
      </c>
      <c r="AC17" s="20">
        <v>0</v>
      </c>
      <c r="AD17" s="20">
        <v>0</v>
      </c>
      <c r="AE17" s="26">
        <f t="shared" si="4"/>
        <v>0</v>
      </c>
      <c r="AF17" s="23">
        <f t="shared" si="9"/>
        <v>0</v>
      </c>
      <c r="AG17" s="20">
        <v>0</v>
      </c>
      <c r="AH17" s="20">
        <v>0</v>
      </c>
      <c r="AI17" s="26">
        <f t="shared" si="0"/>
        <v>0</v>
      </c>
      <c r="AJ17" s="23">
        <f t="shared" si="1"/>
        <v>0</v>
      </c>
      <c r="AK17" s="20">
        <v>0</v>
      </c>
      <c r="AL17" s="20">
        <v>0</v>
      </c>
      <c r="AM17" s="26">
        <f t="shared" si="11"/>
        <v>0</v>
      </c>
      <c r="AN17" s="23">
        <f t="shared" si="5"/>
        <v>0</v>
      </c>
      <c r="AO17" s="17">
        <v>24</v>
      </c>
      <c r="AP17" s="20">
        <v>15</v>
      </c>
      <c r="AQ17" s="26">
        <f t="shared" si="6"/>
        <v>0.625</v>
      </c>
      <c r="AR17" s="23" t="str">
        <f t="shared" si="7"/>
        <v>Amarillo</v>
      </c>
      <c r="AS17" s="20">
        <f t="shared" si="10"/>
        <v>15</v>
      </c>
      <c r="AT17" s="27">
        <f t="shared" si="8"/>
        <v>0.625</v>
      </c>
      <c r="AU17" s="23" t="str">
        <f t="shared" si="3"/>
        <v>Amarillo</v>
      </c>
    </row>
    <row r="18" spans="1:47" ht="74.650000000000006" customHeight="1" x14ac:dyDescent="0.25">
      <c r="A18" s="12" t="s">
        <v>42</v>
      </c>
      <c r="B18" s="13">
        <v>2024</v>
      </c>
      <c r="C18" s="13" t="s">
        <v>269</v>
      </c>
      <c r="D18" s="12" t="s">
        <v>43</v>
      </c>
      <c r="E18" s="12" t="s">
        <v>44</v>
      </c>
      <c r="F18" s="14" t="s">
        <v>42</v>
      </c>
      <c r="G18" s="17" t="s">
        <v>151</v>
      </c>
      <c r="H18" s="17" t="s">
        <v>80</v>
      </c>
      <c r="I18" s="17" t="s">
        <v>159</v>
      </c>
      <c r="J18" s="14" t="s">
        <v>160</v>
      </c>
      <c r="K18" s="17" t="s">
        <v>161</v>
      </c>
      <c r="L18" s="17" t="s">
        <v>162</v>
      </c>
      <c r="M18" s="17" t="s">
        <v>163</v>
      </c>
      <c r="N18" s="17" t="s">
        <v>164</v>
      </c>
      <c r="O18" s="17" t="s">
        <v>53</v>
      </c>
      <c r="P18" s="17" t="s">
        <v>78</v>
      </c>
      <c r="Q18" s="24" t="s">
        <v>55</v>
      </c>
      <c r="R18" s="24" t="s">
        <v>68</v>
      </c>
      <c r="S18" s="25">
        <v>22</v>
      </c>
      <c r="T18" s="25">
        <v>2023</v>
      </c>
      <c r="U18" s="24" t="s">
        <v>165</v>
      </c>
      <c r="V18" s="24" t="s">
        <v>58</v>
      </c>
      <c r="W18" s="18">
        <v>0.59989999999999999</v>
      </c>
      <c r="X18" s="18">
        <v>0.79990000000000006</v>
      </c>
      <c r="Y18" s="19">
        <v>1.3</v>
      </c>
      <c r="Z18" s="25">
        <v>60</v>
      </c>
      <c r="AA18" s="17">
        <v>53</v>
      </c>
      <c r="AB18" s="17">
        <v>0</v>
      </c>
      <c r="AC18" s="20">
        <v>15</v>
      </c>
      <c r="AD18" s="20">
        <v>10</v>
      </c>
      <c r="AE18" s="26">
        <f t="shared" si="4"/>
        <v>0.66666666666666663</v>
      </c>
      <c r="AF18" s="23" t="str">
        <f t="shared" si="9"/>
        <v>Amarillo</v>
      </c>
      <c r="AG18" s="20">
        <v>8</v>
      </c>
      <c r="AH18" s="20">
        <v>8</v>
      </c>
      <c r="AI18" s="26">
        <f t="shared" si="0"/>
        <v>1</v>
      </c>
      <c r="AJ18" s="23" t="str">
        <f t="shared" si="1"/>
        <v>Verde</v>
      </c>
      <c r="AK18" s="20">
        <v>15</v>
      </c>
      <c r="AL18" s="20">
        <v>8</v>
      </c>
      <c r="AM18" s="26">
        <f t="shared" si="11"/>
        <v>0.53333333333333333</v>
      </c>
      <c r="AN18" s="23" t="str">
        <f t="shared" si="5"/>
        <v>Rojo</v>
      </c>
      <c r="AO18" s="20">
        <v>15</v>
      </c>
      <c r="AP18" s="20">
        <v>46</v>
      </c>
      <c r="AQ18" s="26">
        <f t="shared" si="6"/>
        <v>3.0666666666666669</v>
      </c>
      <c r="AR18" s="23" t="str">
        <f t="shared" si="7"/>
        <v>Rojo</v>
      </c>
      <c r="AS18" s="20">
        <f t="shared" si="10"/>
        <v>72</v>
      </c>
      <c r="AT18" s="27">
        <f t="shared" si="8"/>
        <v>1.3584905660377358</v>
      </c>
      <c r="AU18" s="23" t="str">
        <f t="shared" si="3"/>
        <v>Rojo</v>
      </c>
    </row>
    <row r="19" spans="1:47" ht="74.650000000000006" customHeight="1" x14ac:dyDescent="0.25">
      <c r="A19" s="12" t="s">
        <v>42</v>
      </c>
      <c r="B19" s="13">
        <v>2024</v>
      </c>
      <c r="C19" s="13" t="s">
        <v>269</v>
      </c>
      <c r="D19" s="12" t="s">
        <v>43</v>
      </c>
      <c r="E19" s="12" t="s">
        <v>44</v>
      </c>
      <c r="F19" s="14" t="s">
        <v>42</v>
      </c>
      <c r="G19" s="17" t="s">
        <v>151</v>
      </c>
      <c r="H19" s="17" t="s">
        <v>80</v>
      </c>
      <c r="I19" s="17" t="s">
        <v>166</v>
      </c>
      <c r="J19" s="14" t="s">
        <v>167</v>
      </c>
      <c r="K19" s="17" t="s">
        <v>168</v>
      </c>
      <c r="L19" s="17" t="s">
        <v>169</v>
      </c>
      <c r="M19" s="17" t="s">
        <v>170</v>
      </c>
      <c r="N19" s="17" t="s">
        <v>171</v>
      </c>
      <c r="O19" s="17" t="s">
        <v>53</v>
      </c>
      <c r="P19" s="17" t="s">
        <v>78</v>
      </c>
      <c r="Q19" s="24" t="s">
        <v>55</v>
      </c>
      <c r="R19" s="24" t="s">
        <v>68</v>
      </c>
      <c r="S19" s="25">
        <v>60</v>
      </c>
      <c r="T19" s="25">
        <v>2023</v>
      </c>
      <c r="U19" s="24" t="s">
        <v>172</v>
      </c>
      <c r="V19" s="24" t="s">
        <v>58</v>
      </c>
      <c r="W19" s="18">
        <v>0.59989999999999999</v>
      </c>
      <c r="X19" s="18">
        <v>0.79990000000000006</v>
      </c>
      <c r="Y19" s="19">
        <v>1.3</v>
      </c>
      <c r="Z19" s="25">
        <v>60</v>
      </c>
      <c r="AA19" s="17">
        <v>60</v>
      </c>
      <c r="AB19" s="17">
        <v>0</v>
      </c>
      <c r="AC19" s="20">
        <v>15</v>
      </c>
      <c r="AD19" s="20">
        <v>18</v>
      </c>
      <c r="AE19" s="26">
        <f t="shared" si="4"/>
        <v>1.2</v>
      </c>
      <c r="AF19" s="23" t="str">
        <f t="shared" si="9"/>
        <v>Verde</v>
      </c>
      <c r="AG19" s="20">
        <v>38</v>
      </c>
      <c r="AH19" s="20">
        <v>41</v>
      </c>
      <c r="AI19" s="26">
        <f t="shared" si="0"/>
        <v>1.0789473684210527</v>
      </c>
      <c r="AJ19" s="23" t="str">
        <f t="shared" si="1"/>
        <v>Verde</v>
      </c>
      <c r="AK19" s="20">
        <v>15</v>
      </c>
      <c r="AL19" s="20">
        <v>21</v>
      </c>
      <c r="AM19" s="26">
        <f t="shared" si="11"/>
        <v>1.4</v>
      </c>
      <c r="AN19" s="23" t="str">
        <f t="shared" si="5"/>
        <v>Rojo</v>
      </c>
      <c r="AO19" s="20">
        <v>15</v>
      </c>
      <c r="AP19" s="20">
        <v>17</v>
      </c>
      <c r="AQ19" s="26">
        <f t="shared" si="6"/>
        <v>1.1333333333333333</v>
      </c>
      <c r="AR19" s="23" t="str">
        <f t="shared" si="7"/>
        <v>Verde</v>
      </c>
      <c r="AS19" s="20">
        <f t="shared" si="10"/>
        <v>97</v>
      </c>
      <c r="AT19" s="27">
        <f t="shared" si="8"/>
        <v>1.6166666666666667</v>
      </c>
      <c r="AU19" s="23" t="str">
        <f t="shared" si="3"/>
        <v>Rojo</v>
      </c>
    </row>
    <row r="20" spans="1:47" ht="74.650000000000006" customHeight="1" x14ac:dyDescent="0.25">
      <c r="A20" s="12" t="s">
        <v>42</v>
      </c>
      <c r="B20" s="13">
        <v>2024</v>
      </c>
      <c r="C20" s="13" t="s">
        <v>269</v>
      </c>
      <c r="D20" s="12" t="s">
        <v>43</v>
      </c>
      <c r="E20" s="12" t="s">
        <v>44</v>
      </c>
      <c r="F20" s="14" t="s">
        <v>42</v>
      </c>
      <c r="G20" s="17" t="s">
        <v>151</v>
      </c>
      <c r="H20" s="17" t="s">
        <v>80</v>
      </c>
      <c r="I20" s="17" t="s">
        <v>173</v>
      </c>
      <c r="J20" s="14" t="s">
        <v>174</v>
      </c>
      <c r="K20" s="17" t="s">
        <v>175</v>
      </c>
      <c r="L20" s="17" t="s">
        <v>176</v>
      </c>
      <c r="M20" s="17" t="s">
        <v>177</v>
      </c>
      <c r="N20" s="17" t="s">
        <v>178</v>
      </c>
      <c r="O20" s="17" t="s">
        <v>53</v>
      </c>
      <c r="P20" s="17" t="s">
        <v>78</v>
      </c>
      <c r="Q20" s="24" t="s">
        <v>55</v>
      </c>
      <c r="R20" s="24" t="s">
        <v>101</v>
      </c>
      <c r="S20" s="25">
        <v>1008</v>
      </c>
      <c r="T20" s="25">
        <v>2023</v>
      </c>
      <c r="U20" s="24" t="s">
        <v>179</v>
      </c>
      <c r="V20" s="24" t="s">
        <v>58</v>
      </c>
      <c r="W20" s="18">
        <v>0.59989999999999999</v>
      </c>
      <c r="X20" s="18">
        <v>0.79990000000000006</v>
      </c>
      <c r="Y20" s="19">
        <v>1.3</v>
      </c>
      <c r="Z20" s="25">
        <v>600</v>
      </c>
      <c r="AA20" s="17">
        <v>2010</v>
      </c>
      <c r="AB20" s="17">
        <v>0</v>
      </c>
      <c r="AC20" s="20">
        <v>0</v>
      </c>
      <c r="AD20" s="20">
        <v>0</v>
      </c>
      <c r="AE20" s="26">
        <f t="shared" si="4"/>
        <v>0</v>
      </c>
      <c r="AF20" s="23">
        <f t="shared" si="9"/>
        <v>0</v>
      </c>
      <c r="AG20" s="20">
        <v>1170</v>
      </c>
      <c r="AH20" s="20">
        <v>1229</v>
      </c>
      <c r="AI20" s="26">
        <f t="shared" si="0"/>
        <v>1.0504273504273505</v>
      </c>
      <c r="AJ20" s="23" t="str">
        <f t="shared" si="1"/>
        <v>Verde</v>
      </c>
      <c r="AK20" s="20">
        <v>0</v>
      </c>
      <c r="AL20" s="20">
        <v>0</v>
      </c>
      <c r="AM20" s="26">
        <f t="shared" si="11"/>
        <v>0</v>
      </c>
      <c r="AN20" s="23">
        <f t="shared" si="5"/>
        <v>0</v>
      </c>
      <c r="AO20" s="20">
        <v>840</v>
      </c>
      <c r="AP20" s="20">
        <v>1019</v>
      </c>
      <c r="AQ20" s="26">
        <f t="shared" si="6"/>
        <v>1.213095238095238</v>
      </c>
      <c r="AR20" s="23" t="str">
        <f t="shared" si="7"/>
        <v>Verde</v>
      </c>
      <c r="AS20" s="20">
        <f>+AD20+AH20+AL20+AP20</f>
        <v>2248</v>
      </c>
      <c r="AT20" s="27">
        <f t="shared" si="8"/>
        <v>1.1184079601990049</v>
      </c>
      <c r="AU20" s="23" t="str">
        <f t="shared" si="3"/>
        <v>Verde</v>
      </c>
    </row>
    <row r="21" spans="1:47" ht="74.650000000000006" customHeight="1" x14ac:dyDescent="0.25">
      <c r="A21" s="12" t="s">
        <v>42</v>
      </c>
      <c r="B21" s="13">
        <v>2024</v>
      </c>
      <c r="C21" s="13" t="s">
        <v>269</v>
      </c>
      <c r="D21" s="12" t="s">
        <v>43</v>
      </c>
      <c r="E21" s="12" t="s">
        <v>44</v>
      </c>
      <c r="F21" s="14" t="s">
        <v>42</v>
      </c>
      <c r="G21" s="17" t="s">
        <v>151</v>
      </c>
      <c r="H21" s="17" t="s">
        <v>80</v>
      </c>
      <c r="I21" s="17" t="s">
        <v>180</v>
      </c>
      <c r="J21" s="14" t="s">
        <v>181</v>
      </c>
      <c r="K21" s="17" t="s">
        <v>182</v>
      </c>
      <c r="L21" s="17" t="s">
        <v>183</v>
      </c>
      <c r="M21" s="17" t="s">
        <v>184</v>
      </c>
      <c r="N21" s="17" t="s">
        <v>185</v>
      </c>
      <c r="O21" s="17" t="s">
        <v>53</v>
      </c>
      <c r="P21" s="17" t="s">
        <v>78</v>
      </c>
      <c r="Q21" s="24" t="s">
        <v>55</v>
      </c>
      <c r="R21" s="24" t="s">
        <v>101</v>
      </c>
      <c r="S21" s="25">
        <v>301</v>
      </c>
      <c r="T21" s="25">
        <v>2023</v>
      </c>
      <c r="U21" s="24" t="s">
        <v>87</v>
      </c>
      <c r="V21" s="24" t="s">
        <v>58</v>
      </c>
      <c r="W21" s="18">
        <v>0.59989999999999999</v>
      </c>
      <c r="X21" s="18">
        <v>0.79990000000000006</v>
      </c>
      <c r="Y21" s="19">
        <v>1.3</v>
      </c>
      <c r="Z21" s="25">
        <v>360</v>
      </c>
      <c r="AA21" s="17">
        <v>330</v>
      </c>
      <c r="AB21" s="17">
        <v>0</v>
      </c>
      <c r="AC21" s="20">
        <v>0</v>
      </c>
      <c r="AD21" s="20">
        <v>0</v>
      </c>
      <c r="AE21" s="26">
        <f t="shared" si="4"/>
        <v>0</v>
      </c>
      <c r="AF21" s="23">
        <f t="shared" si="9"/>
        <v>0</v>
      </c>
      <c r="AG21" s="20">
        <v>150</v>
      </c>
      <c r="AH21" s="20">
        <v>128</v>
      </c>
      <c r="AI21" s="26">
        <f t="shared" si="0"/>
        <v>0.85333333333333339</v>
      </c>
      <c r="AJ21" s="23" t="str">
        <f t="shared" si="1"/>
        <v>Verde</v>
      </c>
      <c r="AK21" s="20">
        <v>0</v>
      </c>
      <c r="AL21" s="20">
        <v>0</v>
      </c>
      <c r="AM21" s="26">
        <f t="shared" si="11"/>
        <v>0</v>
      </c>
      <c r="AN21" s="23">
        <f t="shared" si="5"/>
        <v>0</v>
      </c>
      <c r="AO21" s="20">
        <v>120</v>
      </c>
      <c r="AP21" s="20">
        <v>123</v>
      </c>
      <c r="AQ21" s="26">
        <f t="shared" si="6"/>
        <v>1.0249999999999999</v>
      </c>
      <c r="AR21" s="23" t="str">
        <f t="shared" si="7"/>
        <v>Verde</v>
      </c>
      <c r="AS21" s="20">
        <f t="shared" ref="AS21:AS33" si="12">+AD21+AH21+AL21+AP21</f>
        <v>251</v>
      </c>
      <c r="AT21" s="27">
        <f t="shared" si="8"/>
        <v>0.76060606060606062</v>
      </c>
      <c r="AU21" s="23" t="str">
        <f t="shared" si="3"/>
        <v>Amarillo</v>
      </c>
    </row>
    <row r="22" spans="1:47" ht="74.650000000000006" customHeight="1" x14ac:dyDescent="0.25">
      <c r="A22" s="12" t="s">
        <v>42</v>
      </c>
      <c r="B22" s="13">
        <v>2024</v>
      </c>
      <c r="C22" s="13" t="s">
        <v>269</v>
      </c>
      <c r="D22" s="12" t="s">
        <v>43</v>
      </c>
      <c r="E22" s="12" t="s">
        <v>44</v>
      </c>
      <c r="F22" s="14" t="s">
        <v>42</v>
      </c>
      <c r="G22" s="17" t="s">
        <v>186</v>
      </c>
      <c r="H22" s="17" t="s">
        <v>71</v>
      </c>
      <c r="I22" s="17" t="s">
        <v>187</v>
      </c>
      <c r="J22" s="14" t="s">
        <v>188</v>
      </c>
      <c r="K22" s="17" t="s">
        <v>189</v>
      </c>
      <c r="L22" s="17" t="s">
        <v>190</v>
      </c>
      <c r="M22" s="17" t="s">
        <v>191</v>
      </c>
      <c r="N22" s="17" t="s">
        <v>192</v>
      </c>
      <c r="O22" s="17" t="s">
        <v>53</v>
      </c>
      <c r="P22" s="17" t="s">
        <v>78</v>
      </c>
      <c r="Q22" s="24" t="s">
        <v>55</v>
      </c>
      <c r="R22" s="24" t="s">
        <v>56</v>
      </c>
      <c r="S22" s="25">
        <v>350</v>
      </c>
      <c r="T22" s="25">
        <v>2023</v>
      </c>
      <c r="U22" s="24" t="s">
        <v>193</v>
      </c>
      <c r="V22" s="24" t="s">
        <v>58</v>
      </c>
      <c r="W22" s="18">
        <v>0.59989999999999999</v>
      </c>
      <c r="X22" s="18">
        <v>0.79990000000000006</v>
      </c>
      <c r="Y22" s="19">
        <v>1.3</v>
      </c>
      <c r="Z22" s="25">
        <v>361</v>
      </c>
      <c r="AA22" s="17">
        <v>426</v>
      </c>
      <c r="AB22" s="17">
        <v>0</v>
      </c>
      <c r="AC22" s="20">
        <v>0</v>
      </c>
      <c r="AD22" s="20">
        <v>0</v>
      </c>
      <c r="AE22" s="26">
        <f t="shared" si="4"/>
        <v>0</v>
      </c>
      <c r="AF22" s="23">
        <f t="shared" si="9"/>
        <v>0</v>
      </c>
      <c r="AG22" s="20">
        <v>0</v>
      </c>
      <c r="AH22" s="20">
        <v>0</v>
      </c>
      <c r="AI22" s="26">
        <f t="shared" si="0"/>
        <v>0</v>
      </c>
      <c r="AJ22" s="23">
        <f t="shared" si="1"/>
        <v>0</v>
      </c>
      <c r="AK22" s="20">
        <v>0</v>
      </c>
      <c r="AL22" s="20">
        <v>0</v>
      </c>
      <c r="AM22" s="26">
        <f t="shared" si="11"/>
        <v>0</v>
      </c>
      <c r="AN22" s="23">
        <f t="shared" ref="AN22:AN27" si="13">IF(AM22="","",IF(AM22&gt;1.3,"Rojo",IF($V22="Ascendente",IF(AND(AM22=0,AM22=0),0,IF(AND(AM22&lt;=$W22,AM22&gt;0),"Rojo",IF(AND(AM22&gt;$W22,AM22&lt;=$X22),"Amarillo",IF(AND(AM22&gt;$X22,AM22&lt;=$Y22),"Verde")))),IF($V22="Descendente",IF(AND(AM22&gt;=$Y22,AM22&lt;$X22),"Verde",IF(AND(AM22&gt;=$X22,AM22&lt;$W22),"Amarillo",IF(AND(AM22&gt;=$W22,AM22&gt;1.3),"Rojo",0)))))))</f>
        <v>0</v>
      </c>
      <c r="AO22" s="20">
        <v>426</v>
      </c>
      <c r="AP22" s="20">
        <v>430</v>
      </c>
      <c r="AQ22" s="26">
        <f t="shared" si="6"/>
        <v>1.0093896713615023</v>
      </c>
      <c r="AR22" s="23" t="str">
        <f>IF(AQ22="","",IF(AQ22&gt;1.3,"Rojo",IF($V22="Ascendente",IF(AND(AQ22=0,AQ22=0),0,IF(AND(AQ22&lt;=$W22,AQ22&gt;0),"Rojo",IF(AND(AQ22&gt;$W22,AQ22&lt;=$X22),"Amarillo",IF(AND(AQ22&gt;$X22,AQ22&lt;=$Y22),"Verde")))),IF($V22="Descendente",IF(AND(AQ22&gt;=$Y22,AQ22&lt;$X22),"Verde",IF(AND(AQ22&gt;=$X22,AQ22&lt;$W22),"Amarillo",IF(AND(AQ22&gt;=$W22,AQ22&gt;1.3),"Rojo",0)))))))</f>
        <v>Verde</v>
      </c>
      <c r="AS22" s="20">
        <f t="shared" si="12"/>
        <v>430</v>
      </c>
      <c r="AT22" s="27">
        <f t="shared" si="8"/>
        <v>1.0093896713615023</v>
      </c>
      <c r="AU22" s="23" t="str">
        <f>IF(AT22="","",IF(AT22&gt;1.3,"Rojo",IF($V22="Ascendente",IF(AND(AT22=0,AT22=0),0,IF(AND(AT22&lt;=$W22,AT22&gt;0),"Rojo",IF(AND(AT22&gt;$W22,AT22&lt;=$X22),"Amarillo",IF(AND(AT22&gt;$X22,AT22&lt;=$Y22),"Verde")))),IF($V22="Descendente",IF(AND(AT22&gt;=$Y22,AT22&lt;$X22),"Verde",IF(AND(AT22&gt;=$X22,AT22&lt;$W22),"Amarillo",IF(AND(AT22&gt;=$W22,AT22&gt;1.3),"Rojo",0)))))))</f>
        <v>Verde</v>
      </c>
    </row>
    <row r="23" spans="1:47" ht="74.650000000000006" customHeight="1" x14ac:dyDescent="0.25">
      <c r="A23" s="12" t="s">
        <v>42</v>
      </c>
      <c r="B23" s="13">
        <v>2024</v>
      </c>
      <c r="C23" s="13" t="s">
        <v>269</v>
      </c>
      <c r="D23" s="12" t="s">
        <v>43</v>
      </c>
      <c r="E23" s="12" t="s">
        <v>44</v>
      </c>
      <c r="F23" s="14" t="s">
        <v>42</v>
      </c>
      <c r="G23" s="17" t="s">
        <v>186</v>
      </c>
      <c r="H23" s="17" t="s">
        <v>80</v>
      </c>
      <c r="I23" s="17" t="s">
        <v>194</v>
      </c>
      <c r="J23" s="14" t="s">
        <v>195</v>
      </c>
      <c r="K23" s="17" t="s">
        <v>196</v>
      </c>
      <c r="L23" s="17" t="s">
        <v>197</v>
      </c>
      <c r="M23" s="17" t="s">
        <v>198</v>
      </c>
      <c r="N23" s="17" t="s">
        <v>199</v>
      </c>
      <c r="O23" s="17" t="s">
        <v>53</v>
      </c>
      <c r="P23" s="17" t="s">
        <v>78</v>
      </c>
      <c r="Q23" s="24" t="s">
        <v>55</v>
      </c>
      <c r="R23" s="24" t="s">
        <v>68</v>
      </c>
      <c r="S23" s="25">
        <v>86</v>
      </c>
      <c r="T23" s="25">
        <v>2023</v>
      </c>
      <c r="U23" s="24" t="s">
        <v>87</v>
      </c>
      <c r="V23" s="24" t="s">
        <v>58</v>
      </c>
      <c r="W23" s="18">
        <v>0.59989999999999999</v>
      </c>
      <c r="X23" s="18">
        <v>0.79990000000000006</v>
      </c>
      <c r="Y23" s="19">
        <v>1.3</v>
      </c>
      <c r="Z23" s="25">
        <v>90</v>
      </c>
      <c r="AA23" s="17">
        <v>79</v>
      </c>
      <c r="AB23" s="17">
        <v>0</v>
      </c>
      <c r="AC23" s="20">
        <v>14</v>
      </c>
      <c r="AD23" s="20">
        <v>14</v>
      </c>
      <c r="AE23" s="26">
        <f t="shared" si="4"/>
        <v>1</v>
      </c>
      <c r="AF23" s="23" t="str">
        <f t="shared" si="9"/>
        <v>Verde</v>
      </c>
      <c r="AG23" s="20">
        <v>28</v>
      </c>
      <c r="AH23" s="20">
        <v>26</v>
      </c>
      <c r="AI23" s="26">
        <f t="shared" si="0"/>
        <v>0.9285714285714286</v>
      </c>
      <c r="AJ23" s="23" t="str">
        <f t="shared" si="1"/>
        <v>Verde</v>
      </c>
      <c r="AK23" s="20">
        <v>18</v>
      </c>
      <c r="AL23" s="20">
        <v>15</v>
      </c>
      <c r="AM23" s="26">
        <f t="shared" si="11"/>
        <v>0.83333333333333337</v>
      </c>
      <c r="AN23" s="23" t="str">
        <f t="shared" si="13"/>
        <v>Verde</v>
      </c>
      <c r="AO23" s="20">
        <v>19</v>
      </c>
      <c r="AP23" s="20">
        <v>23</v>
      </c>
      <c r="AQ23" s="26">
        <f t="shared" si="6"/>
        <v>1.2105263157894737</v>
      </c>
      <c r="AR23" s="23" t="str">
        <f t="shared" ref="AR23:AR27" si="14">IF(AQ23="","",IF(AQ23&gt;1.3,"Rojo",IF($V23="Ascendente",IF(AND(AQ23=0,AQ23=0),0,IF(AND(AQ23&lt;=$W23,AQ23&gt;0),"Rojo",IF(AND(AQ23&gt;$W23,AQ23&lt;=$X23),"Amarillo",IF(AND(AQ23&gt;$X23,AQ23&lt;=$Y23),"Verde")))),IF($V23="Descendente",IF(AND(AQ23&gt;=$Y23,AQ23&lt;$X23),"Verde",IF(AND(AQ23&gt;=$X23,AQ23&lt;$W23),"Amarillo",IF(AND(AQ23&gt;=$W23,AQ23&gt;1.3),"Rojo",0)))))))</f>
        <v>Verde</v>
      </c>
      <c r="AS23" s="20">
        <f t="shared" si="12"/>
        <v>78</v>
      </c>
      <c r="AT23" s="27">
        <f t="shared" si="8"/>
        <v>0.98734177215189878</v>
      </c>
      <c r="AU23" s="23" t="str">
        <f>IF(AT23="","",IF(AT23&gt;1.3,"Rojo",IF($V23="Ascendente",IF(AND(AT23=0,AT23=0),0,IF(AND(AT23&lt;=$W23,AT23&gt;0),"Rojo",IF(AND(AT23&gt;$W23,AT23&lt;=$X23),"Amarillo",IF(AND(AT23&gt;$X23,AT23&lt;=$Y23),"Verde")))),IF($V23="Descendente",IF(AND(AT23&gt;=$Y23,AT23&lt;$X23),"Verde",IF(AND(AT23&gt;=$X23,AT23&lt;$W23),"Amarillo",IF(AND(AT23&gt;=$W23,AT23&gt;1.3),"Rojo",0)))))))</f>
        <v>Verde</v>
      </c>
    </row>
    <row r="24" spans="1:47" ht="74.650000000000006" customHeight="1" x14ac:dyDescent="0.25">
      <c r="A24" s="12" t="s">
        <v>42</v>
      </c>
      <c r="B24" s="13">
        <v>2024</v>
      </c>
      <c r="C24" s="13" t="s">
        <v>269</v>
      </c>
      <c r="D24" s="12" t="s">
        <v>43</v>
      </c>
      <c r="E24" s="12" t="s">
        <v>44</v>
      </c>
      <c r="F24" s="14" t="s">
        <v>42</v>
      </c>
      <c r="G24" s="17" t="s">
        <v>186</v>
      </c>
      <c r="H24" s="17" t="s">
        <v>80</v>
      </c>
      <c r="I24" s="17" t="s">
        <v>200</v>
      </c>
      <c r="J24" s="14" t="s">
        <v>201</v>
      </c>
      <c r="K24" s="17" t="s">
        <v>202</v>
      </c>
      <c r="L24" s="17" t="s">
        <v>203</v>
      </c>
      <c r="M24" s="17" t="s">
        <v>204</v>
      </c>
      <c r="N24" s="17" t="s">
        <v>205</v>
      </c>
      <c r="O24" s="17" t="s">
        <v>53</v>
      </c>
      <c r="P24" s="17" t="s">
        <v>78</v>
      </c>
      <c r="Q24" s="24" t="s">
        <v>55</v>
      </c>
      <c r="R24" s="24" t="s">
        <v>68</v>
      </c>
      <c r="S24" s="25">
        <v>133</v>
      </c>
      <c r="T24" s="25">
        <v>2023</v>
      </c>
      <c r="U24" s="24" t="s">
        <v>206</v>
      </c>
      <c r="V24" s="24" t="s">
        <v>58</v>
      </c>
      <c r="W24" s="18">
        <v>0.59989999999999999</v>
      </c>
      <c r="X24" s="18">
        <v>0.79990000000000006</v>
      </c>
      <c r="Y24" s="19">
        <v>1.5</v>
      </c>
      <c r="Z24" s="25">
        <v>148</v>
      </c>
      <c r="AA24" s="17">
        <v>241</v>
      </c>
      <c r="AB24" s="17">
        <v>0</v>
      </c>
      <c r="AC24" s="20">
        <v>44</v>
      </c>
      <c r="AD24" s="20">
        <v>44</v>
      </c>
      <c r="AE24" s="26">
        <f t="shared" si="4"/>
        <v>1</v>
      </c>
      <c r="AF24" s="23" t="str">
        <f t="shared" si="9"/>
        <v>Verde</v>
      </c>
      <c r="AG24" s="20">
        <v>156</v>
      </c>
      <c r="AH24" s="20">
        <v>163</v>
      </c>
      <c r="AI24" s="26">
        <f t="shared" si="0"/>
        <v>1.0448717948717949</v>
      </c>
      <c r="AJ24" s="23" t="str">
        <f t="shared" si="1"/>
        <v>Verde</v>
      </c>
      <c r="AK24" s="20">
        <v>92</v>
      </c>
      <c r="AL24" s="20">
        <v>122</v>
      </c>
      <c r="AM24" s="26">
        <f t="shared" si="11"/>
        <v>1.326086956521739</v>
      </c>
      <c r="AN24" s="23" t="str">
        <f t="shared" si="13"/>
        <v>Rojo</v>
      </c>
      <c r="AO24" s="20">
        <v>19</v>
      </c>
      <c r="AP24" s="20">
        <v>3</v>
      </c>
      <c r="AQ24" s="26">
        <f t="shared" si="6"/>
        <v>0.15789473684210525</v>
      </c>
      <c r="AR24" s="23" t="str">
        <f t="shared" si="14"/>
        <v>Rojo</v>
      </c>
      <c r="AS24" s="20">
        <f t="shared" si="12"/>
        <v>332</v>
      </c>
      <c r="AT24" s="27">
        <f t="shared" si="8"/>
        <v>1.3775933609958506</v>
      </c>
      <c r="AU24" s="23" t="str">
        <f t="shared" ref="AU24:AU27" si="15">IF(AT24="","",IF(AT24&gt;1.3,"Rojo",IF($V24="Ascendente",IF(AND(AT24=0,AT24=0),0,IF(AND(AT24&lt;=$W24,AT24&gt;0),"Rojo",IF(AND(AT24&gt;$W24,AT24&lt;=$X24),"Amarillo",IF(AND(AT24&gt;$X24,AT24&lt;=$Y24),"Verde")))),IF($V24="Descendente",IF(AND(AT24&gt;=$Y24,AT24&lt;$X24),"Verde",IF(AND(AT24&gt;=$X24,AT24&lt;$W24),"Amarillo",IF(AND(AT24&gt;=$W24,AT24&gt;1.3),"Rojo",0)))))))</f>
        <v>Rojo</v>
      </c>
    </row>
    <row r="25" spans="1:47" ht="74.650000000000006" customHeight="1" x14ac:dyDescent="0.25">
      <c r="A25" s="12" t="s">
        <v>42</v>
      </c>
      <c r="B25" s="13">
        <v>2024</v>
      </c>
      <c r="C25" s="13" t="s">
        <v>269</v>
      </c>
      <c r="D25" s="12" t="s">
        <v>43</v>
      </c>
      <c r="E25" s="12" t="s">
        <v>44</v>
      </c>
      <c r="F25" s="14" t="s">
        <v>42</v>
      </c>
      <c r="G25" s="17" t="s">
        <v>207</v>
      </c>
      <c r="H25" s="17" t="s">
        <v>71</v>
      </c>
      <c r="I25" s="17" t="s">
        <v>208</v>
      </c>
      <c r="J25" s="14" t="s">
        <v>188</v>
      </c>
      <c r="K25" s="17" t="s">
        <v>209</v>
      </c>
      <c r="L25" s="17" t="s">
        <v>210</v>
      </c>
      <c r="M25" s="17" t="s">
        <v>211</v>
      </c>
      <c r="N25" s="17" t="s">
        <v>212</v>
      </c>
      <c r="O25" s="17" t="s">
        <v>53</v>
      </c>
      <c r="P25" s="17" t="s">
        <v>78</v>
      </c>
      <c r="Q25" s="24" t="s">
        <v>55</v>
      </c>
      <c r="R25" s="24" t="s">
        <v>68</v>
      </c>
      <c r="S25" s="25">
        <v>132</v>
      </c>
      <c r="T25" s="25">
        <v>2023</v>
      </c>
      <c r="U25" s="28" t="s">
        <v>213</v>
      </c>
      <c r="V25" s="24" t="s">
        <v>58</v>
      </c>
      <c r="W25" s="18">
        <v>0.59989999999999999</v>
      </c>
      <c r="X25" s="18">
        <v>0.79990000000000006</v>
      </c>
      <c r="Y25" s="19">
        <v>1.3</v>
      </c>
      <c r="Z25" s="25">
        <v>132</v>
      </c>
      <c r="AA25" s="17">
        <v>132</v>
      </c>
      <c r="AB25" s="17">
        <v>0</v>
      </c>
      <c r="AC25" s="20">
        <v>72</v>
      </c>
      <c r="AD25" s="20">
        <v>72</v>
      </c>
      <c r="AE25" s="26">
        <f t="shared" si="4"/>
        <v>1</v>
      </c>
      <c r="AF25" s="23" t="str">
        <f t="shared" si="9"/>
        <v>Verde</v>
      </c>
      <c r="AG25" s="20">
        <v>26</v>
      </c>
      <c r="AH25" s="20">
        <v>33</v>
      </c>
      <c r="AI25" s="26">
        <f t="shared" si="0"/>
        <v>1.2692307692307692</v>
      </c>
      <c r="AJ25" s="23" t="str">
        <f t="shared" si="1"/>
        <v>Verde</v>
      </c>
      <c r="AK25" s="20">
        <v>19</v>
      </c>
      <c r="AL25" s="20">
        <v>86</v>
      </c>
      <c r="AM25" s="26">
        <f t="shared" si="11"/>
        <v>4.5263157894736841</v>
      </c>
      <c r="AN25" s="23" t="str">
        <f t="shared" si="13"/>
        <v>Rojo</v>
      </c>
      <c r="AO25" s="20">
        <v>15</v>
      </c>
      <c r="AP25" s="20">
        <v>1085</v>
      </c>
      <c r="AQ25" s="26">
        <f t="shared" si="6"/>
        <v>72.333333333333329</v>
      </c>
      <c r="AR25" s="23" t="str">
        <f t="shared" si="14"/>
        <v>Rojo</v>
      </c>
      <c r="AS25" s="20">
        <f t="shared" si="12"/>
        <v>1276</v>
      </c>
      <c r="AT25" s="27">
        <f t="shared" si="8"/>
        <v>9.6666666666666661</v>
      </c>
      <c r="AU25" s="23" t="str">
        <f t="shared" si="15"/>
        <v>Rojo</v>
      </c>
    </row>
    <row r="26" spans="1:47" ht="74.650000000000006" customHeight="1" x14ac:dyDescent="0.25">
      <c r="A26" s="12" t="s">
        <v>42</v>
      </c>
      <c r="B26" s="13">
        <v>2024</v>
      </c>
      <c r="C26" s="13" t="s">
        <v>269</v>
      </c>
      <c r="D26" s="12" t="s">
        <v>43</v>
      </c>
      <c r="E26" s="12" t="s">
        <v>44</v>
      </c>
      <c r="F26" s="14" t="s">
        <v>42</v>
      </c>
      <c r="G26" s="17" t="s">
        <v>207</v>
      </c>
      <c r="H26" s="29" t="s">
        <v>80</v>
      </c>
      <c r="I26" s="30" t="s">
        <v>214</v>
      </c>
      <c r="J26" s="14" t="s">
        <v>195</v>
      </c>
      <c r="K26" s="30" t="s">
        <v>215</v>
      </c>
      <c r="L26" s="29" t="s">
        <v>216</v>
      </c>
      <c r="M26" s="31" t="s">
        <v>217</v>
      </c>
      <c r="N26" s="30" t="s">
        <v>218</v>
      </c>
      <c r="O26" s="17" t="s">
        <v>53</v>
      </c>
      <c r="P26" s="17" t="s">
        <v>78</v>
      </c>
      <c r="Q26" s="24" t="s">
        <v>55</v>
      </c>
      <c r="R26" s="24" t="s">
        <v>68</v>
      </c>
      <c r="S26" s="25">
        <v>130</v>
      </c>
      <c r="T26" s="25">
        <v>2023</v>
      </c>
      <c r="U26" s="24" t="s">
        <v>87</v>
      </c>
      <c r="V26" s="24" t="s">
        <v>58</v>
      </c>
      <c r="W26" s="18">
        <v>0.59989999999999999</v>
      </c>
      <c r="X26" s="18">
        <v>0.79990000000000006</v>
      </c>
      <c r="Y26" s="19">
        <v>1.3</v>
      </c>
      <c r="Z26" s="25">
        <v>331</v>
      </c>
      <c r="AA26" s="17">
        <v>642</v>
      </c>
      <c r="AB26" s="17">
        <v>0</v>
      </c>
      <c r="AC26" s="20">
        <v>222</v>
      </c>
      <c r="AD26" s="20">
        <v>228</v>
      </c>
      <c r="AE26" s="26">
        <f t="shared" si="4"/>
        <v>1.027027027027027</v>
      </c>
      <c r="AF26" s="23" t="str">
        <f t="shared" si="9"/>
        <v>Verde</v>
      </c>
      <c r="AG26" s="20">
        <v>176</v>
      </c>
      <c r="AH26" s="20">
        <v>174</v>
      </c>
      <c r="AI26" s="26">
        <f t="shared" si="0"/>
        <v>0.98863636363636365</v>
      </c>
      <c r="AJ26" s="23" t="str">
        <f t="shared" si="1"/>
        <v>Verde</v>
      </c>
      <c r="AK26" s="20">
        <v>211</v>
      </c>
      <c r="AL26" s="20">
        <v>160</v>
      </c>
      <c r="AM26" s="26">
        <f t="shared" si="11"/>
        <v>0.75829383886255919</v>
      </c>
      <c r="AN26" s="23" t="str">
        <f t="shared" si="13"/>
        <v>Amarillo</v>
      </c>
      <c r="AO26" s="20">
        <v>33</v>
      </c>
      <c r="AP26" s="20">
        <v>216</v>
      </c>
      <c r="AQ26" s="26">
        <f t="shared" si="6"/>
        <v>6.5454545454545459</v>
      </c>
      <c r="AR26" s="23" t="str">
        <f t="shared" si="14"/>
        <v>Rojo</v>
      </c>
      <c r="AS26" s="20">
        <f t="shared" si="12"/>
        <v>778</v>
      </c>
      <c r="AT26" s="27">
        <f t="shared" si="8"/>
        <v>1.2118380062305296</v>
      </c>
      <c r="AU26" s="23" t="str">
        <f t="shared" si="15"/>
        <v>Verde</v>
      </c>
    </row>
    <row r="27" spans="1:47" ht="74.650000000000006" customHeight="1" x14ac:dyDescent="0.25">
      <c r="A27" s="12" t="s">
        <v>42</v>
      </c>
      <c r="B27" s="13">
        <v>2024</v>
      </c>
      <c r="C27" s="13" t="s">
        <v>269</v>
      </c>
      <c r="D27" s="12" t="s">
        <v>43</v>
      </c>
      <c r="E27" s="12" t="s">
        <v>44</v>
      </c>
      <c r="F27" s="14" t="s">
        <v>42</v>
      </c>
      <c r="G27" s="17" t="s">
        <v>219</v>
      </c>
      <c r="H27" s="17" t="s">
        <v>71</v>
      </c>
      <c r="I27" s="30" t="s">
        <v>220</v>
      </c>
      <c r="J27" s="14" t="s">
        <v>201</v>
      </c>
      <c r="K27" s="30" t="s">
        <v>221</v>
      </c>
      <c r="L27" s="30" t="s">
        <v>222</v>
      </c>
      <c r="M27" s="31" t="s">
        <v>223</v>
      </c>
      <c r="N27" s="30" t="s">
        <v>224</v>
      </c>
      <c r="O27" s="17" t="s">
        <v>53</v>
      </c>
      <c r="P27" s="17" t="s">
        <v>78</v>
      </c>
      <c r="Q27" s="24" t="s">
        <v>55</v>
      </c>
      <c r="R27" s="24" t="s">
        <v>101</v>
      </c>
      <c r="S27" s="25">
        <v>32</v>
      </c>
      <c r="T27" s="25">
        <v>2023</v>
      </c>
      <c r="U27" s="24" t="s">
        <v>225</v>
      </c>
      <c r="V27" s="24" t="s">
        <v>58</v>
      </c>
      <c r="W27" s="18">
        <v>0.59989999999999999</v>
      </c>
      <c r="X27" s="18">
        <v>0.79990000000000006</v>
      </c>
      <c r="Y27" s="19">
        <v>1.3</v>
      </c>
      <c r="Z27" s="25">
        <v>32</v>
      </c>
      <c r="AA27" s="17">
        <v>51</v>
      </c>
      <c r="AB27" s="17">
        <v>0</v>
      </c>
      <c r="AC27" s="20">
        <v>0</v>
      </c>
      <c r="AD27" s="20">
        <v>0</v>
      </c>
      <c r="AE27" s="26">
        <f t="shared" si="4"/>
        <v>0</v>
      </c>
      <c r="AF27" s="23">
        <f t="shared" si="9"/>
        <v>0</v>
      </c>
      <c r="AG27" s="20">
        <v>6</v>
      </c>
      <c r="AH27" s="20">
        <v>5</v>
      </c>
      <c r="AI27" s="26">
        <f t="shared" si="0"/>
        <v>0.83333333333333337</v>
      </c>
      <c r="AJ27" s="23" t="str">
        <f t="shared" si="1"/>
        <v>Verde</v>
      </c>
      <c r="AK27" s="35">
        <v>15</v>
      </c>
      <c r="AL27" s="20">
        <v>22</v>
      </c>
      <c r="AM27" s="26">
        <f t="shared" si="11"/>
        <v>1.4666666666666666</v>
      </c>
      <c r="AN27" s="23" t="str">
        <f t="shared" si="13"/>
        <v>Rojo</v>
      </c>
      <c r="AO27" s="20">
        <v>15</v>
      </c>
      <c r="AP27" s="20">
        <v>1</v>
      </c>
      <c r="AQ27" s="26">
        <f t="shared" si="6"/>
        <v>6.6666666666666666E-2</v>
      </c>
      <c r="AR27" s="23" t="str">
        <f t="shared" si="14"/>
        <v>Rojo</v>
      </c>
      <c r="AS27" s="20">
        <f t="shared" si="12"/>
        <v>28</v>
      </c>
      <c r="AT27" s="27">
        <f t="shared" si="8"/>
        <v>0.5490196078431373</v>
      </c>
      <c r="AU27" s="23" t="str">
        <f t="shared" si="15"/>
        <v>Rojo</v>
      </c>
    </row>
    <row r="28" spans="1:47" ht="74.650000000000006" customHeight="1" x14ac:dyDescent="0.25">
      <c r="A28" s="12" t="s">
        <v>42</v>
      </c>
      <c r="B28" s="13">
        <v>2024</v>
      </c>
      <c r="C28" s="13" t="s">
        <v>269</v>
      </c>
      <c r="D28" s="12" t="s">
        <v>43</v>
      </c>
      <c r="E28" s="12" t="s">
        <v>44</v>
      </c>
      <c r="F28" s="14" t="s">
        <v>42</v>
      </c>
      <c r="G28" s="17" t="s">
        <v>219</v>
      </c>
      <c r="H28" s="29" t="s">
        <v>80</v>
      </c>
      <c r="I28" s="31" t="s">
        <v>226</v>
      </c>
      <c r="J28" s="14" t="s">
        <v>227</v>
      </c>
      <c r="K28" s="30" t="s">
        <v>228</v>
      </c>
      <c r="L28" s="30" t="s">
        <v>229</v>
      </c>
      <c r="M28" s="30" t="s">
        <v>230</v>
      </c>
      <c r="N28" s="30" t="s">
        <v>231</v>
      </c>
      <c r="O28" s="17" t="s">
        <v>53</v>
      </c>
      <c r="P28" s="17" t="s">
        <v>78</v>
      </c>
      <c r="Q28" s="24" t="s">
        <v>55</v>
      </c>
      <c r="R28" s="24" t="s">
        <v>68</v>
      </c>
      <c r="S28" s="25">
        <v>112</v>
      </c>
      <c r="T28" s="25">
        <v>2023</v>
      </c>
      <c r="U28" s="24" t="s">
        <v>232</v>
      </c>
      <c r="V28" s="24" t="s">
        <v>58</v>
      </c>
      <c r="W28" s="18">
        <v>0.59989999999999999</v>
      </c>
      <c r="X28" s="18">
        <v>0.79990000000000006</v>
      </c>
      <c r="Y28" s="19">
        <v>1.3</v>
      </c>
      <c r="Z28" s="25">
        <v>106</v>
      </c>
      <c r="AA28" s="17">
        <v>120</v>
      </c>
      <c r="AB28" s="17">
        <v>0</v>
      </c>
      <c r="AC28" s="20">
        <v>13</v>
      </c>
      <c r="AD28" s="20">
        <v>8</v>
      </c>
      <c r="AE28" s="26">
        <f t="shared" si="4"/>
        <v>0.61538461538461542</v>
      </c>
      <c r="AF28" s="23" t="str">
        <f>IF(AE28="","",IF(AE28&gt;1.3,"Rojo",IF($V25="Ascendente",IF(AND(AE28=0,AE28=0),0,IF(AND(AE28&lt;=$W25,AE28&gt;0),"Rojo",IF(AND(AE28&gt;$W25,AE28&lt;=$X25),"Amarillo",IF(AND(AE28&gt;$X25,AE28&lt;=$Y25),"Verde")))),IF($V25="Descendente",IF(AND(AE28&gt;=$Y25,AE28&lt;$X25),"Verde",IF(AND(AE28&gt;=$X25,AE28&lt;$W25),"Amarillo",IF(AND(AE28&gt;=$W25,AE28&gt;1.3),"Rojo",0)))))))</f>
        <v>Amarillo</v>
      </c>
      <c r="AG28" s="20">
        <v>39</v>
      </c>
      <c r="AH28" s="20">
        <v>38</v>
      </c>
      <c r="AI28" s="26">
        <f t="shared" si="0"/>
        <v>0.97435897435897434</v>
      </c>
      <c r="AJ28" s="23" t="str">
        <f>IF(AI28="","",IF(AI28&gt;1.3,"Rojo",IF($V25="Ascendente",IF(AND(AI28=0,AI28=0),0,IF(AND(AI28&lt;=$W25,AI28&gt;0),"Rojo",IF(AND(AI28&gt;$W25,AI28&lt;=$X25),"Amarillo",IF(AND(AI28&gt;$X25,AI28&lt;=$Y25),"Verde")))),IF($V25="Descendente",IF(AND(AI28&gt;=$Y25,AI28&lt;$X25),"Verde",IF(AND(AI28&gt;=$X25,AI28&lt;$W25),"Amarillo",IF(AND(AI28&gt;=$W25,AI28&gt;1.3),"Rojo",0)))))))</f>
        <v>Verde</v>
      </c>
      <c r="AK28" s="35">
        <v>25</v>
      </c>
      <c r="AL28" s="20">
        <v>10</v>
      </c>
      <c r="AM28" s="26">
        <f t="shared" si="11"/>
        <v>0.4</v>
      </c>
      <c r="AN28" s="23" t="str">
        <f>IF(AM28="","",IF(AM28&gt;1.3,"Rojo",IF($V25="Ascendente",IF(AND(AM28=0,AM28=0),0,IF(AND(AM28&lt;=$W25,AM28&gt;0),"Rojo",IF(AND(AM28&gt;$W25,AM28&lt;=$X25),"Amarillo",IF(AND(AM28&gt;$X25,AM28&lt;=$Y25),"Verde")))),IF($V25="Descendente",IF(AND(AM28&gt;=$Y25,AM28&lt;$X25),"Verde",IF(AND(AM28&gt;=$X25,AM28&lt;$W25),"Amarillo",IF(AND(AM28&gt;=$W25,AM28&gt;1.3),"Rojo",0)))))))</f>
        <v>Rojo</v>
      </c>
      <c r="AO28" s="20">
        <v>25</v>
      </c>
      <c r="AP28" s="20">
        <v>55</v>
      </c>
      <c r="AQ28" s="26">
        <f t="shared" si="6"/>
        <v>2.2000000000000002</v>
      </c>
      <c r="AR28" s="23" t="str">
        <f>IF(AQ28="","",IF(AQ28&gt;1.3,"Rojo",IF($V25="Ascendente",IF(AND(AQ28=0,AQ28=0),0,IF(AND(AQ28&lt;=$W25,AQ28&gt;0),"Rojo",IF(AND(AQ28&gt;$W25,AQ28&lt;=$X25),"Amarillo",IF(AND(AQ28&gt;$X25,AQ28&lt;=$Y25),"Verde")))),IF($V25="Descendente",IF(AND(AQ28&gt;=$Y25,AQ28&lt;$X25),"Verde",IF(AND(AQ28&gt;=$X25,AQ28&lt;$W25),"Amarillo",IF(AND(AQ28&gt;=$W25,AQ28&gt;1.3),"Rojo",0)))))))</f>
        <v>Rojo</v>
      </c>
      <c r="AS28" s="20">
        <f t="shared" si="12"/>
        <v>111</v>
      </c>
      <c r="AT28" s="27">
        <f t="shared" si="8"/>
        <v>0.92500000000000004</v>
      </c>
      <c r="AU28" s="23" t="str">
        <f>IF(AT28="","",IF(AT28&gt;1.3,"Rojo",IF($V25="Ascendente",IF(AND(AT28=0,AT28=0),0,IF(AND(AT28&lt;=$W25,AT28&gt;0),"Rojo",IF(AND(AT28&gt;$W25,AT28&lt;=$X25),"Amarillo",IF(AND(AT28&gt;$X25,AT28&lt;=$Y25),"Verde")))),IF($V25="Descendente",IF(AND(AT28&gt;=$Y25,AT28&lt;$X25),"Verde",IF(AND(AT28&gt;=$X25,AT28&lt;$W25),"Amarillo",IF(AND(AT28&gt;=$W25,AT28&gt;1.3),"Rojo",0)))))))</f>
        <v>Verde</v>
      </c>
    </row>
    <row r="29" spans="1:47" ht="74.650000000000006" customHeight="1" x14ac:dyDescent="0.25">
      <c r="A29" s="12" t="s">
        <v>42</v>
      </c>
      <c r="B29" s="13">
        <v>2024</v>
      </c>
      <c r="C29" s="13" t="s">
        <v>269</v>
      </c>
      <c r="D29" s="12" t="s">
        <v>43</v>
      </c>
      <c r="E29" s="12" t="s">
        <v>44</v>
      </c>
      <c r="F29" s="14" t="s">
        <v>42</v>
      </c>
      <c r="G29" s="17" t="s">
        <v>233</v>
      </c>
      <c r="H29" s="17" t="s">
        <v>71</v>
      </c>
      <c r="I29" s="17" t="s">
        <v>234</v>
      </c>
      <c r="J29" s="14" t="s">
        <v>235</v>
      </c>
      <c r="K29" s="17" t="s">
        <v>236</v>
      </c>
      <c r="L29" s="17" t="s">
        <v>237</v>
      </c>
      <c r="M29" s="17" t="s">
        <v>238</v>
      </c>
      <c r="N29" s="17" t="s">
        <v>239</v>
      </c>
      <c r="O29" s="17" t="s">
        <v>53</v>
      </c>
      <c r="P29" s="17" t="s">
        <v>78</v>
      </c>
      <c r="Q29" s="24" t="s">
        <v>55</v>
      </c>
      <c r="R29" s="24" t="s">
        <v>68</v>
      </c>
      <c r="S29" s="25">
        <v>111</v>
      </c>
      <c r="T29" s="25">
        <v>2023</v>
      </c>
      <c r="U29" s="24" t="s">
        <v>240</v>
      </c>
      <c r="V29" s="24" t="s">
        <v>58</v>
      </c>
      <c r="W29" s="18">
        <v>0.59989999999999999</v>
      </c>
      <c r="X29" s="18">
        <v>0.79990000000000006</v>
      </c>
      <c r="Y29" s="19">
        <v>1.3</v>
      </c>
      <c r="Z29" s="25">
        <v>93</v>
      </c>
      <c r="AA29" s="17">
        <v>93</v>
      </c>
      <c r="AB29" s="17">
        <v>0</v>
      </c>
      <c r="AC29" s="20">
        <v>18</v>
      </c>
      <c r="AD29" s="20">
        <v>33</v>
      </c>
      <c r="AE29" s="26">
        <f>IF(AD29=0,0,IFERROR(AD29/AC29,""))</f>
        <v>1.8333333333333333</v>
      </c>
      <c r="AF29" s="23" t="str">
        <f>IF(AE29="","",IF(AE29&gt;1.3,"Rojo",IF($V29="Ascendente",IF(AND(AE29=0,AE29=0),0,IF(AND(AE29&lt;=$W29,AE29&gt;0),"Rojo",IF(AND(AE29&gt;$W29,AE29&lt;=$X29),"Amarillo",IF(AND(AE29&gt;$X29,AE29&lt;=$Y29),"Verde")))),IF($V29="Descendente",IF(AND(AE29&gt;=$Y29,AE29&lt;$X29),"Verde",IF(AND(AE29&gt;=$X29,AE29&lt;$W29),"Amarillo",IF(AND(AE29&gt;=$W29,AE29&gt;1.3),"Rojo",0)))))))</f>
        <v>Rojo</v>
      </c>
      <c r="AG29" s="20">
        <v>27</v>
      </c>
      <c r="AH29" s="20">
        <v>26</v>
      </c>
      <c r="AI29" s="26">
        <f t="shared" si="0"/>
        <v>0.96296296296296291</v>
      </c>
      <c r="AJ29" s="23" t="str">
        <f t="shared" si="1"/>
        <v>Verde</v>
      </c>
      <c r="AK29" s="20">
        <v>26</v>
      </c>
      <c r="AL29" s="20">
        <v>28</v>
      </c>
      <c r="AM29" s="26">
        <f t="shared" si="11"/>
        <v>1.0769230769230769</v>
      </c>
      <c r="AN29" s="23" t="str">
        <f t="shared" si="5"/>
        <v>Verde</v>
      </c>
      <c r="AO29" s="20">
        <v>22</v>
      </c>
      <c r="AP29" s="20">
        <v>30</v>
      </c>
      <c r="AQ29" s="26">
        <f t="shared" si="6"/>
        <v>1.3636363636363635</v>
      </c>
      <c r="AR29" s="23" t="str">
        <f t="shared" si="7"/>
        <v>Rojo</v>
      </c>
      <c r="AS29" s="20">
        <f t="shared" si="12"/>
        <v>117</v>
      </c>
      <c r="AT29" s="27">
        <f t="shared" si="8"/>
        <v>1.2580645161290323</v>
      </c>
      <c r="AU29" s="23" t="str">
        <f t="shared" si="3"/>
        <v>Verde</v>
      </c>
    </row>
    <row r="30" spans="1:47" ht="74.650000000000006" customHeight="1" x14ac:dyDescent="0.25">
      <c r="A30" s="12" t="s">
        <v>42</v>
      </c>
      <c r="B30" s="13">
        <v>2024</v>
      </c>
      <c r="C30" s="13" t="s">
        <v>269</v>
      </c>
      <c r="D30" s="12" t="s">
        <v>43</v>
      </c>
      <c r="E30" s="12" t="s">
        <v>44</v>
      </c>
      <c r="F30" s="14" t="s">
        <v>42</v>
      </c>
      <c r="G30" s="17" t="s">
        <v>233</v>
      </c>
      <c r="H30" s="29" t="s">
        <v>80</v>
      </c>
      <c r="I30" s="17" t="s">
        <v>241</v>
      </c>
      <c r="J30" s="14" t="s">
        <v>242</v>
      </c>
      <c r="K30" s="17" t="s">
        <v>243</v>
      </c>
      <c r="L30" s="17" t="s">
        <v>244</v>
      </c>
      <c r="M30" s="17" t="s">
        <v>245</v>
      </c>
      <c r="N30" s="17" t="s">
        <v>246</v>
      </c>
      <c r="O30" s="17" t="s">
        <v>53</v>
      </c>
      <c r="P30" s="17" t="s">
        <v>78</v>
      </c>
      <c r="Q30" s="24" t="s">
        <v>55</v>
      </c>
      <c r="R30" s="24" t="s">
        <v>68</v>
      </c>
      <c r="S30" s="25">
        <v>111</v>
      </c>
      <c r="T30" s="25">
        <v>2023</v>
      </c>
      <c r="U30" s="24" t="s">
        <v>247</v>
      </c>
      <c r="V30" s="24" t="s">
        <v>58</v>
      </c>
      <c r="W30" s="18">
        <v>0.59989999999999999</v>
      </c>
      <c r="X30" s="18">
        <v>0.79990000000000006</v>
      </c>
      <c r="Y30" s="19">
        <v>1.3</v>
      </c>
      <c r="Z30" s="25">
        <v>93</v>
      </c>
      <c r="AA30" s="17">
        <v>93</v>
      </c>
      <c r="AB30" s="17">
        <v>0</v>
      </c>
      <c r="AC30" s="20">
        <v>18</v>
      </c>
      <c r="AD30" s="20">
        <v>18</v>
      </c>
      <c r="AE30" s="26">
        <f t="shared" si="4"/>
        <v>1</v>
      </c>
      <c r="AF30" s="23" t="str">
        <f t="shared" si="9"/>
        <v>Verde</v>
      </c>
      <c r="AG30" s="20">
        <v>23</v>
      </c>
      <c r="AH30" s="20">
        <v>26</v>
      </c>
      <c r="AI30" s="26">
        <f t="shared" si="0"/>
        <v>1.1304347826086956</v>
      </c>
      <c r="AJ30" s="23" t="str">
        <f t="shared" si="1"/>
        <v>Verde</v>
      </c>
      <c r="AK30" s="20">
        <v>26</v>
      </c>
      <c r="AL30" s="20">
        <v>28</v>
      </c>
      <c r="AM30" s="26">
        <f t="shared" si="11"/>
        <v>1.0769230769230769</v>
      </c>
      <c r="AN30" s="23" t="str">
        <f t="shared" si="5"/>
        <v>Verde</v>
      </c>
      <c r="AO30" s="20">
        <v>22</v>
      </c>
      <c r="AP30" s="20">
        <v>30</v>
      </c>
      <c r="AQ30" s="26">
        <f t="shared" si="6"/>
        <v>1.3636363636363635</v>
      </c>
      <c r="AR30" s="23" t="str">
        <f t="shared" si="7"/>
        <v>Rojo</v>
      </c>
      <c r="AS30" s="20">
        <f t="shared" si="12"/>
        <v>102</v>
      </c>
      <c r="AT30" s="27">
        <f t="shared" si="8"/>
        <v>1.096774193548387</v>
      </c>
      <c r="AU30" s="23" t="str">
        <f t="shared" si="3"/>
        <v>Verde</v>
      </c>
    </row>
    <row r="31" spans="1:47" ht="74.650000000000006" customHeight="1" x14ac:dyDescent="0.25">
      <c r="A31" s="12" t="s">
        <v>42</v>
      </c>
      <c r="B31" s="13">
        <v>2024</v>
      </c>
      <c r="C31" s="13" t="s">
        <v>269</v>
      </c>
      <c r="D31" s="12" t="s">
        <v>43</v>
      </c>
      <c r="E31" s="12" t="s">
        <v>44</v>
      </c>
      <c r="F31" s="14" t="s">
        <v>42</v>
      </c>
      <c r="G31" s="17" t="s">
        <v>233</v>
      </c>
      <c r="H31" s="29" t="s">
        <v>80</v>
      </c>
      <c r="I31" s="32" t="s">
        <v>248</v>
      </c>
      <c r="J31" s="14" t="s">
        <v>249</v>
      </c>
      <c r="K31" s="17" t="s">
        <v>250</v>
      </c>
      <c r="L31" s="17" t="s">
        <v>251</v>
      </c>
      <c r="M31" s="17" t="s">
        <v>252</v>
      </c>
      <c r="N31" s="17" t="s">
        <v>253</v>
      </c>
      <c r="O31" s="17" t="s">
        <v>53</v>
      </c>
      <c r="P31" s="17" t="s">
        <v>78</v>
      </c>
      <c r="Q31" s="24" t="s">
        <v>55</v>
      </c>
      <c r="R31" s="24" t="s">
        <v>68</v>
      </c>
      <c r="S31" s="25">
        <v>400</v>
      </c>
      <c r="T31" s="25">
        <v>2023</v>
      </c>
      <c r="U31" s="28" t="s">
        <v>254</v>
      </c>
      <c r="V31" s="24" t="s">
        <v>58</v>
      </c>
      <c r="W31" s="18">
        <v>0.59989999999999999</v>
      </c>
      <c r="X31" s="18">
        <v>0.79990000000000006</v>
      </c>
      <c r="Y31" s="19">
        <v>1.3</v>
      </c>
      <c r="Z31" s="25">
        <v>400</v>
      </c>
      <c r="AA31" s="17">
        <v>400</v>
      </c>
      <c r="AB31" s="17">
        <v>0</v>
      </c>
      <c r="AC31" s="20">
        <v>90</v>
      </c>
      <c r="AD31" s="20">
        <v>71</v>
      </c>
      <c r="AE31" s="26">
        <f t="shared" si="4"/>
        <v>0.78888888888888886</v>
      </c>
      <c r="AF31" s="23" t="str">
        <f t="shared" si="9"/>
        <v>Amarillo</v>
      </c>
      <c r="AG31" s="20">
        <v>90</v>
      </c>
      <c r="AH31" s="20">
        <v>105</v>
      </c>
      <c r="AI31" s="26">
        <f t="shared" si="0"/>
        <v>1.1666666666666667</v>
      </c>
      <c r="AJ31" s="23" t="str">
        <f t="shared" si="1"/>
        <v>Verde</v>
      </c>
      <c r="AK31" s="20">
        <v>110</v>
      </c>
      <c r="AL31" s="20">
        <v>160</v>
      </c>
      <c r="AM31" s="26">
        <f t="shared" si="11"/>
        <v>1.4545454545454546</v>
      </c>
      <c r="AN31" s="23" t="str">
        <f t="shared" si="5"/>
        <v>Rojo</v>
      </c>
      <c r="AO31" s="20">
        <v>95</v>
      </c>
      <c r="AP31" s="20">
        <v>281</v>
      </c>
      <c r="AQ31" s="26">
        <f t="shared" si="6"/>
        <v>2.9578947368421051</v>
      </c>
      <c r="AR31" s="23" t="str">
        <f t="shared" si="7"/>
        <v>Rojo</v>
      </c>
      <c r="AS31" s="20">
        <f t="shared" si="12"/>
        <v>617</v>
      </c>
      <c r="AT31" s="27">
        <f t="shared" si="8"/>
        <v>1.5425</v>
      </c>
      <c r="AU31" s="23" t="str">
        <f t="shared" si="3"/>
        <v>Rojo</v>
      </c>
    </row>
    <row r="32" spans="1:47" ht="74.650000000000006" customHeight="1" x14ac:dyDescent="0.25">
      <c r="A32" s="12" t="s">
        <v>42</v>
      </c>
      <c r="B32" s="13">
        <v>2024</v>
      </c>
      <c r="C32" s="13" t="s">
        <v>269</v>
      </c>
      <c r="D32" s="12" t="s">
        <v>43</v>
      </c>
      <c r="E32" s="12" t="s">
        <v>44</v>
      </c>
      <c r="F32" s="14" t="s">
        <v>42</v>
      </c>
      <c r="G32" s="17" t="s">
        <v>233</v>
      </c>
      <c r="H32" s="29" t="s">
        <v>80</v>
      </c>
      <c r="I32" s="32" t="s">
        <v>255</v>
      </c>
      <c r="J32" s="14" t="s">
        <v>256</v>
      </c>
      <c r="K32" s="17" t="s">
        <v>257</v>
      </c>
      <c r="L32" s="17" t="s">
        <v>258</v>
      </c>
      <c r="M32" s="17" t="s">
        <v>259</v>
      </c>
      <c r="N32" s="17" t="s">
        <v>260</v>
      </c>
      <c r="O32" s="17" t="s">
        <v>53</v>
      </c>
      <c r="P32" s="17" t="s">
        <v>78</v>
      </c>
      <c r="Q32" s="24" t="s">
        <v>55</v>
      </c>
      <c r="R32" s="24" t="s">
        <v>68</v>
      </c>
      <c r="S32" s="25">
        <v>312</v>
      </c>
      <c r="T32" s="25">
        <v>2023</v>
      </c>
      <c r="U32" s="24" t="s">
        <v>261</v>
      </c>
      <c r="V32" s="24" t="s">
        <v>58</v>
      </c>
      <c r="W32" s="18">
        <v>0.59989999999999999</v>
      </c>
      <c r="X32" s="18">
        <v>0.79990000000000006</v>
      </c>
      <c r="Y32" s="19">
        <v>1.3</v>
      </c>
      <c r="Z32" s="25">
        <v>376</v>
      </c>
      <c r="AA32" s="17">
        <v>376</v>
      </c>
      <c r="AB32" s="17">
        <v>0</v>
      </c>
      <c r="AC32" s="20">
        <v>111</v>
      </c>
      <c r="AD32" s="20">
        <v>111</v>
      </c>
      <c r="AE32" s="26">
        <f t="shared" si="4"/>
        <v>1</v>
      </c>
      <c r="AF32" s="23" t="str">
        <f t="shared" si="9"/>
        <v>Verde</v>
      </c>
      <c r="AG32" s="20">
        <v>111</v>
      </c>
      <c r="AH32" s="20">
        <v>111</v>
      </c>
      <c r="AI32" s="26">
        <f t="shared" si="0"/>
        <v>1</v>
      </c>
      <c r="AJ32" s="23" t="str">
        <f t="shared" si="1"/>
        <v>Verde</v>
      </c>
      <c r="AK32" s="20">
        <v>0</v>
      </c>
      <c r="AL32" s="20">
        <v>0</v>
      </c>
      <c r="AM32" s="26">
        <f t="shared" si="11"/>
        <v>0</v>
      </c>
      <c r="AN32" s="23">
        <f t="shared" si="5"/>
        <v>0</v>
      </c>
      <c r="AO32" s="20">
        <v>0</v>
      </c>
      <c r="AP32" s="20">
        <v>0</v>
      </c>
      <c r="AQ32" s="26">
        <f t="shared" si="6"/>
        <v>0</v>
      </c>
      <c r="AR32" s="23">
        <f t="shared" si="7"/>
        <v>0</v>
      </c>
      <c r="AS32" s="20">
        <f t="shared" si="12"/>
        <v>222</v>
      </c>
      <c r="AT32" s="27">
        <f t="shared" si="8"/>
        <v>0.59042553191489366</v>
      </c>
      <c r="AU32" s="23" t="str">
        <f t="shared" si="3"/>
        <v>Rojo</v>
      </c>
    </row>
    <row r="33" spans="1:47" ht="74.650000000000006" customHeight="1" x14ac:dyDescent="0.25">
      <c r="A33" s="12" t="s">
        <v>42</v>
      </c>
      <c r="B33" s="13">
        <v>2024</v>
      </c>
      <c r="C33" s="13" t="s">
        <v>269</v>
      </c>
      <c r="D33" s="12" t="s">
        <v>43</v>
      </c>
      <c r="E33" s="12" t="s">
        <v>44</v>
      </c>
      <c r="F33" s="14" t="s">
        <v>42</v>
      </c>
      <c r="G33" s="17" t="s">
        <v>233</v>
      </c>
      <c r="H33" s="29" t="s">
        <v>80</v>
      </c>
      <c r="I33" s="32" t="s">
        <v>262</v>
      </c>
      <c r="J33" s="14" t="s">
        <v>263</v>
      </c>
      <c r="K33" s="17" t="s">
        <v>264</v>
      </c>
      <c r="L33" s="17" t="s">
        <v>265</v>
      </c>
      <c r="M33" s="17" t="s">
        <v>266</v>
      </c>
      <c r="N33" s="17" t="s">
        <v>267</v>
      </c>
      <c r="O33" s="17" t="s">
        <v>53</v>
      </c>
      <c r="P33" s="17" t="s">
        <v>78</v>
      </c>
      <c r="Q33" s="24" t="s">
        <v>55</v>
      </c>
      <c r="R33" s="24" t="s">
        <v>68</v>
      </c>
      <c r="S33" s="25">
        <v>111</v>
      </c>
      <c r="T33" s="25">
        <v>2023</v>
      </c>
      <c r="U33" s="24" t="s">
        <v>268</v>
      </c>
      <c r="V33" s="24" t="s">
        <v>58</v>
      </c>
      <c r="W33" s="18">
        <v>0.59989999999999999</v>
      </c>
      <c r="X33" s="18">
        <v>0.79990000000000006</v>
      </c>
      <c r="Y33" s="19">
        <v>1.3</v>
      </c>
      <c r="Z33" s="25">
        <v>93</v>
      </c>
      <c r="AA33" s="17">
        <v>93</v>
      </c>
      <c r="AB33" s="17">
        <v>0</v>
      </c>
      <c r="AC33" s="20">
        <v>18</v>
      </c>
      <c r="AD33" s="20">
        <v>18</v>
      </c>
      <c r="AE33" s="26">
        <f t="shared" si="4"/>
        <v>1</v>
      </c>
      <c r="AF33" s="23" t="str">
        <f t="shared" si="9"/>
        <v>Verde</v>
      </c>
      <c r="AG33" s="20">
        <v>23</v>
      </c>
      <c r="AH33" s="20">
        <v>26</v>
      </c>
      <c r="AI33" s="26">
        <f t="shared" si="0"/>
        <v>1.1304347826086956</v>
      </c>
      <c r="AJ33" s="23" t="str">
        <f t="shared" si="1"/>
        <v>Verde</v>
      </c>
      <c r="AK33" s="20">
        <v>26</v>
      </c>
      <c r="AL33" s="20">
        <v>28</v>
      </c>
      <c r="AM33" s="26">
        <f t="shared" si="11"/>
        <v>1.0769230769230769</v>
      </c>
      <c r="AN33" s="23" t="str">
        <f t="shared" si="5"/>
        <v>Verde</v>
      </c>
      <c r="AO33" s="20">
        <v>22</v>
      </c>
      <c r="AP33" s="20">
        <v>30</v>
      </c>
      <c r="AQ33" s="26">
        <f t="shared" si="6"/>
        <v>1.3636363636363635</v>
      </c>
      <c r="AR33" s="23" t="str">
        <f t="shared" si="7"/>
        <v>Rojo</v>
      </c>
      <c r="AS33" s="20">
        <f t="shared" si="12"/>
        <v>102</v>
      </c>
      <c r="AT33" s="27">
        <f t="shared" si="8"/>
        <v>1.096774193548387</v>
      </c>
      <c r="AU33" s="23" t="str">
        <f t="shared" si="3"/>
        <v>Verde</v>
      </c>
    </row>
  </sheetData>
  <mergeCells count="9">
    <mergeCell ref="C1:AS1"/>
    <mergeCell ref="AO2:AR2"/>
    <mergeCell ref="AS2:AU2"/>
    <mergeCell ref="A2:E2"/>
    <mergeCell ref="F2:U2"/>
    <mergeCell ref="V2:AB2"/>
    <mergeCell ref="AC2:AF2"/>
    <mergeCell ref="AG2:AJ2"/>
    <mergeCell ref="AK2:AN2"/>
  </mergeCells>
  <phoneticPr fontId="11" type="noConversion"/>
  <conditionalFormatting sqref="AF4:AF33">
    <cfRule type="cellIs" dxfId="19" priority="1" operator="equal">
      <formula>0</formula>
    </cfRule>
    <cfRule type="containsText" dxfId="18" priority="2" operator="containsText" text="ROJO">
      <formula>NOT(ISERROR(SEARCH("ROJO",AF4)))</formula>
    </cfRule>
    <cfRule type="containsText" dxfId="17" priority="3" operator="containsText" text="AMARILLO">
      <formula>NOT(ISERROR(SEARCH("AMARILLO",AF4)))</formula>
    </cfRule>
    <cfRule type="containsText" dxfId="16" priority="4" operator="containsText" text="VERDE">
      <formula>NOT(ISERROR(SEARCH("VERDE",AF4)))</formula>
    </cfRule>
  </conditionalFormatting>
  <conditionalFormatting sqref="AJ4:AJ33">
    <cfRule type="cellIs" dxfId="15" priority="17" operator="equal">
      <formula>0</formula>
    </cfRule>
    <cfRule type="containsText" dxfId="14" priority="18" operator="containsText" text="ROJO">
      <formula>NOT(ISERROR(SEARCH("ROJO",AJ4)))</formula>
    </cfRule>
    <cfRule type="containsText" dxfId="13" priority="19" operator="containsText" text="AMARILLO">
      <formula>NOT(ISERROR(SEARCH("AMARILLO",AJ4)))</formula>
    </cfRule>
    <cfRule type="containsText" dxfId="12" priority="20" operator="containsText" text="VERDE">
      <formula>NOT(ISERROR(SEARCH("VERDE",AJ4)))</formula>
    </cfRule>
  </conditionalFormatting>
  <conditionalFormatting sqref="AN4:AN33">
    <cfRule type="cellIs" dxfId="11" priority="13" operator="equal">
      <formula>0</formula>
    </cfRule>
    <cfRule type="containsText" dxfId="10" priority="14" operator="containsText" text="ROJO">
      <formula>NOT(ISERROR(SEARCH("ROJO",AN4)))</formula>
    </cfRule>
    <cfRule type="containsText" dxfId="9" priority="15" operator="containsText" text="AMARILLO">
      <formula>NOT(ISERROR(SEARCH("AMARILLO",AN4)))</formula>
    </cfRule>
    <cfRule type="containsText" dxfId="8" priority="16" operator="containsText" text="VERDE">
      <formula>NOT(ISERROR(SEARCH("VERDE",AN4)))</formula>
    </cfRule>
  </conditionalFormatting>
  <conditionalFormatting sqref="AR4:AR33">
    <cfRule type="cellIs" dxfId="7" priority="9" operator="equal">
      <formula>0</formula>
    </cfRule>
    <cfRule type="containsText" dxfId="6" priority="10" operator="containsText" text="ROJO">
      <formula>NOT(ISERROR(SEARCH("ROJO",AR4)))</formula>
    </cfRule>
    <cfRule type="containsText" dxfId="5" priority="11" operator="containsText" text="AMARILLO">
      <formula>NOT(ISERROR(SEARCH("AMARILLO",AR4)))</formula>
    </cfRule>
    <cfRule type="containsText" dxfId="4" priority="12" operator="containsText" text="VERDE">
      <formula>NOT(ISERROR(SEARCH("VERDE",AR4)))</formula>
    </cfRule>
  </conditionalFormatting>
  <conditionalFormatting sqref="AU4:AU33">
    <cfRule type="cellIs" dxfId="3" priority="5" operator="equal">
      <formula>0</formula>
    </cfRule>
    <cfRule type="containsText" dxfId="2" priority="6" operator="containsText" text="ROJO">
      <formula>NOT(ISERROR(SEARCH("ROJO",AU4)))</formula>
    </cfRule>
    <cfRule type="containsText" dxfId="1" priority="7" operator="containsText" text="AMARILLO">
      <formula>NOT(ISERROR(SEARCH("AMARILLO",AU4)))</formula>
    </cfRule>
    <cfRule type="containsText" dxfId="0" priority="8" operator="containsText" text="VERDE">
      <formula>NOT(ISERROR(SEARCH("VERDE",AU4)))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(4to trim)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</dc:creator>
  <cp:lastModifiedBy>Shaoly Cuevas Sánchez</cp:lastModifiedBy>
  <dcterms:created xsi:type="dcterms:W3CDTF">2024-10-04T19:33:30Z</dcterms:created>
  <dcterms:modified xsi:type="dcterms:W3CDTF">2025-01-15T22:12:05Z</dcterms:modified>
</cp:coreProperties>
</file>